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 activeTab="4"/>
  </bookViews>
  <sheets>
    <sheet name="Листовка А4" sheetId="1" r:id="rId1"/>
    <sheet name="Листовка над дверью" sheetId="6" r:id="rId2"/>
    <sheet name="Листовка над окном" sheetId="7" r:id="rId3"/>
    <sheet name="Щит 120х29" sheetId="8" r:id="rId4"/>
    <sheet name="Стикеры в припотолочной зоне" sheetId="9" r:id="rId5"/>
  </sheets>
  <definedNames>
    <definedName name="_xlnm.Print_Area" localSheetId="0">'Листовка А4'!$A$1:$F$37</definedName>
    <definedName name="_xlnm.Print_Area" localSheetId="1">'Листовка над дверью'!$A$1:$H$31</definedName>
    <definedName name="_xlnm.Print_Area" localSheetId="2">'Листовка над окном'!$A$1:$H$32</definedName>
    <definedName name="_xlnm.Print_Area" localSheetId="4">'Стикеры в припотолочной зоне'!$A$1:$E$30</definedName>
    <definedName name="_xlnm.Print_Area" localSheetId="3">'Щит 120х29'!$A$1:$H$24</definedName>
  </definedNames>
  <calcPr calcId="124519" refMode="R1C1"/>
</workbook>
</file>

<file path=xl/calcChain.xml><?xml version="1.0" encoding="utf-8"?>
<calcChain xmlns="http://schemas.openxmlformats.org/spreadsheetml/2006/main">
  <c r="E21" i="9"/>
  <c r="E23" s="1"/>
  <c r="D21"/>
  <c r="D23" s="1"/>
  <c r="C21"/>
  <c r="C23" s="1"/>
  <c r="E16"/>
  <c r="D16"/>
  <c r="C16"/>
  <c r="D14"/>
  <c r="E14"/>
  <c r="C14"/>
  <c r="G16" i="8"/>
  <c r="F16"/>
  <c r="G15"/>
  <c r="F15"/>
  <c r="H15" s="1"/>
  <c r="F18" i="7"/>
  <c r="H18" s="1"/>
  <c r="H16"/>
  <c r="F16"/>
  <c r="F12"/>
  <c r="H12" s="1"/>
  <c r="F10"/>
  <c r="H10" s="1"/>
  <c r="F18" i="6"/>
  <c r="H18" s="1"/>
  <c r="F16"/>
  <c r="H16" s="1"/>
  <c r="F12"/>
  <c r="H12" s="1"/>
  <c r="F10"/>
  <c r="H10" s="1"/>
  <c r="F24" i="1"/>
  <c r="F22"/>
  <c r="F17"/>
  <c r="F15"/>
  <c r="F12"/>
  <c r="F10"/>
  <c r="H16" i="8" l="1"/>
</calcChain>
</file>

<file path=xl/sharedStrings.xml><?xml version="1.0" encoding="utf-8"?>
<sst xmlns="http://schemas.openxmlformats.org/spreadsheetml/2006/main" count="180" uniqueCount="71">
  <si>
    <t>Минимальный период размещения - 14 дней</t>
  </si>
  <si>
    <t>Размер (кв.см.)</t>
  </si>
  <si>
    <t xml:space="preserve">Кол-во вагонов </t>
  </si>
  <si>
    <t>Размещение:</t>
  </si>
  <si>
    <t>Кол-во дней проката</t>
  </si>
  <si>
    <t>Стоимость проката 1 листовки в сутки в 1 вагоне , руб.</t>
  </si>
  <si>
    <t>А4 = 623,7 см2 21х29,7 см (верхний ярус)</t>
  </si>
  <si>
    <t>Московская  2,4-й вагоны</t>
  </si>
  <si>
    <t>Автозаводская 2,4-й вагоны</t>
  </si>
  <si>
    <t>А4 = 623,7 см2 21х29,7 см (нижний ярус)</t>
  </si>
  <si>
    <t>Московская  1,3,5-й вагоны</t>
  </si>
  <si>
    <t>Автозаводская 1,3,5-й вагоны</t>
  </si>
  <si>
    <t>Общая стоимость, руб.</t>
  </si>
  <si>
    <t>Расчет на 30 дней:</t>
  </si>
  <si>
    <t>168 листовок</t>
  </si>
  <si>
    <t>Для 189 вагонов</t>
  </si>
  <si>
    <t>236 листовок</t>
  </si>
  <si>
    <t>Печать листовок оплачивается дополнительно:</t>
  </si>
  <si>
    <t>Для 126 вагонов</t>
  </si>
  <si>
    <t>Печать листовок: (c учетом запасных экземпляров, + 25%), плотность бумаги - 150-170 г/м</t>
  </si>
  <si>
    <t>Стоимость указана с учетом НДС 20%</t>
  </si>
  <si>
    <t xml:space="preserve">         Отдельновисящая листовка А4</t>
  </si>
  <si>
    <t>Общая стоимость проката, руб.</t>
  </si>
  <si>
    <t>Количество вагонов</t>
  </si>
  <si>
    <t>Размещение</t>
  </si>
  <si>
    <t xml:space="preserve">                   Листовка над дверью вагона</t>
  </si>
  <si>
    <t>Размер                   (кв.см.)</t>
  </si>
  <si>
    <t xml:space="preserve">Количество вагонов </t>
  </si>
  <si>
    <t>Количество дней проката</t>
  </si>
  <si>
    <t>Стоимость проката 1 листовки в сутки с НДС, рубли</t>
  </si>
  <si>
    <t>Общая стоимость,             рублей</t>
  </si>
  <si>
    <t>Скидка для Белорусского производителя</t>
  </si>
  <si>
    <t>Итого к оплате белорусскому производителю,             руб.</t>
  </si>
  <si>
    <t>42,5 см х 13 см (552,5 см2)</t>
  </si>
  <si>
    <t>Автозаводская  2, 4-й вагоны</t>
  </si>
  <si>
    <t>Московская  1,3,5 -й вагоны</t>
  </si>
  <si>
    <t>Автозаводская  1,3, 5 -й вагоны</t>
  </si>
  <si>
    <t>Итого к оплате белорусскому производителю,руб.</t>
  </si>
  <si>
    <t>Печать листовок оплачивается дополнительно!</t>
  </si>
  <si>
    <t>604 800 руб. с НДС</t>
  </si>
  <si>
    <t>849 600 руб. с НДС</t>
  </si>
  <si>
    <t xml:space="preserve">                                  Листовка над окном</t>
  </si>
  <si>
    <t>42,5 см х 12,5 см (531,25 см2)</t>
  </si>
  <si>
    <t xml:space="preserve">Формат щита - 120 см х 29 см. </t>
  </si>
  <si>
    <t>Минимальный период размещения - 1 месяц</t>
  </si>
  <si>
    <t>Минимальное количество щитов - 30 по Московской линии, 33 - по Автозаводской</t>
  </si>
  <si>
    <t>Период проката</t>
  </si>
  <si>
    <t>Стоимость проката 1 щита, руб.</t>
  </si>
  <si>
    <t>Общая стоимость изготовления щитов, руб.</t>
  </si>
  <si>
    <t>Итого прокат+изготовление щитов, руб.</t>
  </si>
  <si>
    <t>Щит               1200х290 см</t>
  </si>
  <si>
    <t>1 вагон в каждом поезде Московская линия</t>
  </si>
  <si>
    <t>1 месяц</t>
  </si>
  <si>
    <t>1 вагон в каждом поезде Автозаводская линия</t>
  </si>
  <si>
    <t>Изготовление 1 щита 48 000 руб.</t>
  </si>
  <si>
    <t xml:space="preserve">                                      Рекламный щит в вагоне</t>
  </si>
  <si>
    <t xml:space="preserve">      Стикеры в припотолочной зоне</t>
  </si>
  <si>
    <t>Минимальный период размещения - 21 день</t>
  </si>
  <si>
    <t>Стикеры размещаются в двух форматах: А3 вертикальный и А2 горизонтальный</t>
  </si>
  <si>
    <t xml:space="preserve">                      Стикер А3 вертикальный 320х450мм над дверью вагона</t>
  </si>
  <si>
    <t>Стоимость проката за 21 день, руб. с НДС</t>
  </si>
  <si>
    <t>Стоимость изготовления тиража , руб. с НДС</t>
  </si>
  <si>
    <t>Стоимость проката 1 стикера в сутки, руб. С НДС</t>
  </si>
  <si>
    <t>Итоговая стоимость размещения за 21 день с учетом изготовления стикеров</t>
  </si>
  <si>
    <t xml:space="preserve">                      Стикер А2 горизонтальный 690х450мм над дверью вагона</t>
  </si>
  <si>
    <t>Тарифы действуют с 1 сентября 2013 г.</t>
  </si>
  <si>
    <t>Проект "Реклама в метро.by"</t>
  </si>
  <si>
    <t xml:space="preserve">           8 (017) 3 361 361</t>
  </si>
  <si>
    <t xml:space="preserve">             (029) 3 637 637</t>
  </si>
  <si>
    <t xml:space="preserve">             (033) 6 637 637</t>
  </si>
  <si>
    <t>info@reklama-metro.by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</si>
</sst>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6"/>
      <color theme="1"/>
      <name val="Times New Roman"/>
      <family val="1"/>
      <charset val="204"/>
    </font>
    <font>
      <u/>
      <sz val="16"/>
      <color theme="10"/>
      <name val="Times New Roman"/>
      <family val="1"/>
      <charset val="204"/>
    </font>
    <font>
      <b/>
      <sz val="21"/>
      <name val="Arial"/>
      <family val="2"/>
      <charset val="204"/>
    </font>
    <font>
      <b/>
      <sz val="20"/>
      <color indexed="8"/>
      <name val="Arial"/>
      <family val="2"/>
      <charset val="204"/>
    </font>
    <font>
      <b/>
      <sz val="22"/>
      <name val="Arial"/>
      <family val="2"/>
      <charset val="204"/>
    </font>
    <font>
      <sz val="20"/>
      <color indexed="8"/>
      <name val="Arial"/>
      <family val="2"/>
      <charset val="204"/>
    </font>
    <font>
      <sz val="16"/>
      <name val="Arial"/>
      <family val="2"/>
      <charset val="204"/>
    </font>
    <font>
      <b/>
      <u/>
      <sz val="22"/>
      <color indexed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0" fillId="0" borderId="0" xfId="0" applyBorder="1"/>
    <xf numFmtId="0" fontId="7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9" fillId="4" borderId="0" xfId="0" applyNumberFormat="1" applyFont="1" applyFill="1" applyAlignment="1">
      <alignment horizontal="center"/>
    </xf>
    <xf numFmtId="0" fontId="8" fillId="4" borderId="0" xfId="0" applyFont="1" applyFill="1"/>
    <xf numFmtId="0" fontId="12" fillId="4" borderId="0" xfId="0" applyNumberFormat="1" applyFont="1" applyFill="1" applyAlignment="1">
      <alignment horizontal="center"/>
    </xf>
    <xf numFmtId="0" fontId="12" fillId="4" borderId="0" xfId="0" applyFont="1" applyFill="1"/>
    <xf numFmtId="0" fontId="13" fillId="4" borderId="0" xfId="0" applyFont="1" applyFill="1"/>
    <xf numFmtId="0" fontId="10" fillId="4" borderId="1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wrapText="1" shrinkToFit="1"/>
    </xf>
    <xf numFmtId="0" fontId="10" fillId="4" borderId="3" xfId="0" applyFont="1" applyFill="1" applyBorder="1" applyAlignment="1">
      <alignment horizontal="center" vertical="center" wrapText="1" shrinkToFit="1"/>
    </xf>
    <xf numFmtId="0" fontId="10" fillId="4" borderId="5" xfId="0" applyFont="1" applyFill="1" applyBorder="1" applyAlignment="1">
      <alignment horizontal="center" shrinkToFit="1"/>
    </xf>
    <xf numFmtId="0" fontId="10" fillId="4" borderId="9" xfId="0" applyFont="1" applyFill="1" applyBorder="1" applyAlignment="1">
      <alignment horizontal="center" shrinkToFit="1"/>
    </xf>
    <xf numFmtId="0" fontId="10" fillId="4" borderId="14" xfId="0" applyFont="1" applyFill="1" applyBorder="1" applyAlignment="1">
      <alignment horizontal="center" shrinkToFit="1"/>
    </xf>
    <xf numFmtId="0" fontId="11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shrinkToFit="1"/>
    </xf>
    <xf numFmtId="3" fontId="10" fillId="4" borderId="0" xfId="0" applyNumberFormat="1" applyFont="1" applyFill="1" applyBorder="1" applyAlignment="1">
      <alignment horizontal="center" vertical="center" shrinkToFit="1"/>
    </xf>
    <xf numFmtId="3" fontId="11" fillId="4" borderId="0" xfId="0" applyNumberFormat="1" applyFont="1" applyFill="1" applyBorder="1" applyAlignment="1">
      <alignment horizontal="center" vertical="center" shrinkToFit="1"/>
    </xf>
    <xf numFmtId="0" fontId="12" fillId="4" borderId="0" xfId="0" applyFont="1" applyFill="1" applyBorder="1"/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0" fillId="4" borderId="0" xfId="0" applyFill="1"/>
    <xf numFmtId="0" fontId="12" fillId="4" borderId="0" xfId="0" applyFont="1" applyFill="1" applyAlignment="1"/>
    <xf numFmtId="0" fontId="13" fillId="4" borderId="0" xfId="0" applyFont="1" applyFill="1" applyAlignment="1"/>
    <xf numFmtId="0" fontId="10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wrapText="1" shrinkToFit="1"/>
    </xf>
    <xf numFmtId="0" fontId="0" fillId="4" borderId="0" xfId="0" applyFill="1" applyAlignment="1"/>
    <xf numFmtId="0" fontId="12" fillId="4" borderId="0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3" fontId="10" fillId="4" borderId="0" xfId="0" applyNumberFormat="1" applyFont="1" applyFill="1" applyBorder="1" applyAlignment="1">
      <alignment horizontal="center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3" fillId="2" borderId="9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3" fontId="3" fillId="2" borderId="9" xfId="0" applyNumberFormat="1" applyFont="1" applyFill="1" applyBorder="1" applyAlignment="1">
      <alignment horizontal="center" vertical="center" wrapText="1" shrinkToFit="1"/>
    </xf>
    <xf numFmtId="3" fontId="4" fillId="2" borderId="9" xfId="0" applyNumberFormat="1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4" borderId="9" xfId="0" applyFont="1" applyFill="1" applyBorder="1" applyAlignment="1">
      <alignment horizontal="center" vertical="center" wrapText="1" shrinkToFit="1"/>
    </xf>
    <xf numFmtId="3" fontId="4" fillId="4" borderId="9" xfId="0" applyNumberFormat="1" applyFont="1" applyFill="1" applyBorder="1" applyAlignment="1">
      <alignment horizontal="center" vertical="center" wrapText="1" shrinkToFi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  <xf numFmtId="0" fontId="3" fillId="4" borderId="28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/>
    <xf numFmtId="0" fontId="13" fillId="4" borderId="0" xfId="0" applyFont="1" applyFill="1" applyBorder="1" applyAlignment="1"/>
    <xf numFmtId="0" fontId="10" fillId="4" borderId="1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3" fontId="11" fillId="4" borderId="9" xfId="0" applyNumberFormat="1" applyFont="1" applyFill="1" applyBorder="1" applyAlignment="1">
      <alignment horizontal="center" vertical="center" wrapText="1"/>
    </xf>
    <xf numFmtId="0" fontId="18" fillId="4" borderId="0" xfId="0" applyFont="1" applyFill="1"/>
    <xf numFmtId="0" fontId="0" fillId="4" borderId="0" xfId="0" applyFill="1" applyBorder="1"/>
    <xf numFmtId="0" fontId="19" fillId="4" borderId="0" xfId="1" applyFont="1" applyFill="1" applyAlignment="1" applyProtection="1"/>
    <xf numFmtId="0" fontId="12" fillId="3" borderId="0" xfId="0" applyFont="1" applyFill="1" applyAlignment="1"/>
    <xf numFmtId="0" fontId="11" fillId="4" borderId="4" xfId="0" applyFont="1" applyFill="1" applyBorder="1" applyAlignment="1">
      <alignment horizontal="center" vertical="center" wrapText="1" shrinkToFit="1"/>
    </xf>
    <xf numFmtId="0" fontId="11" fillId="4" borderId="8" xfId="0" applyFont="1" applyFill="1" applyBorder="1" applyAlignment="1">
      <alignment horizontal="center" vertical="center" wrapText="1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shrinkToFit="1"/>
    </xf>
    <xf numFmtId="3" fontId="10" fillId="4" borderId="5" xfId="0" applyNumberFormat="1" applyFont="1" applyFill="1" applyBorder="1" applyAlignment="1">
      <alignment horizontal="center" vertical="center" shrinkToFit="1"/>
    </xf>
    <xf numFmtId="3" fontId="10" fillId="4" borderId="9" xfId="0" applyNumberFormat="1" applyFont="1" applyFill="1" applyBorder="1" applyAlignment="1">
      <alignment horizontal="center" vertical="center" shrinkToFit="1"/>
    </xf>
    <xf numFmtId="3" fontId="11" fillId="4" borderId="7" xfId="0" applyNumberFormat="1" applyFont="1" applyFill="1" applyBorder="1" applyAlignment="1">
      <alignment horizontal="center" vertical="center" shrinkToFit="1"/>
    </xf>
    <xf numFmtId="3" fontId="11" fillId="4" borderId="11" xfId="0" applyNumberFormat="1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wrapText="1" shrinkToFit="1"/>
    </xf>
    <xf numFmtId="0" fontId="11" fillId="4" borderId="9" xfId="0" applyFont="1" applyFill="1" applyBorder="1" applyAlignment="1">
      <alignment horizontal="center" vertical="center" wrapText="1" shrinkToFit="1"/>
    </xf>
    <xf numFmtId="0" fontId="11" fillId="4" borderId="13" xfId="0" applyFont="1" applyFill="1" applyBorder="1" applyAlignment="1">
      <alignment horizontal="center" vertical="center" wrapText="1" shrinkToFit="1"/>
    </xf>
    <xf numFmtId="0" fontId="11" fillId="4" borderId="14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1" fillId="4" borderId="15" xfId="0" applyFont="1" applyFill="1" applyBorder="1" applyAlignment="1">
      <alignment horizontal="center" vertical="center" shrinkToFit="1"/>
    </xf>
    <xf numFmtId="3" fontId="10" fillId="4" borderId="14" xfId="0" applyNumberFormat="1" applyFont="1" applyFill="1" applyBorder="1" applyAlignment="1">
      <alignment horizontal="center" vertical="center" shrinkToFit="1"/>
    </xf>
    <xf numFmtId="3" fontId="11" fillId="4" borderId="16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3" fontId="11" fillId="4" borderId="23" xfId="0" applyNumberFormat="1" applyFont="1" applyFill="1" applyBorder="1" applyAlignment="1">
      <alignment horizontal="center" vertical="center"/>
    </xf>
    <xf numFmtId="3" fontId="11" fillId="4" borderId="24" xfId="0" applyNumberFormat="1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vertical="center"/>
    </xf>
    <xf numFmtId="3" fontId="11" fillId="4" borderId="20" xfId="0" applyNumberFormat="1" applyFont="1" applyFill="1" applyBorder="1" applyAlignment="1">
      <alignment horizontal="center" vertical="center"/>
    </xf>
    <xf numFmtId="3" fontId="11" fillId="4" borderId="21" xfId="0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vertical="center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14" xfId="0" applyFont="1" applyFill="1" applyBorder="1" applyAlignment="1">
      <alignment horizontal="center" vertical="center" wrapText="1" shrinkToFit="1"/>
    </xf>
    <xf numFmtId="0" fontId="11" fillId="4" borderId="8" xfId="0" applyFont="1" applyFill="1" applyBorder="1" applyAlignment="1">
      <alignment horizontal="center" vertical="center" shrinkToFit="1"/>
    </xf>
    <xf numFmtId="0" fontId="0" fillId="4" borderId="0" xfId="0" applyFill="1" applyAlignment="1">
      <alignment horizontal="center" vertical="center"/>
    </xf>
    <xf numFmtId="0" fontId="12" fillId="4" borderId="0" xfId="0" applyFont="1" applyFill="1" applyAlignment="1"/>
    <xf numFmtId="0" fontId="5" fillId="4" borderId="28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9" fontId="6" fillId="4" borderId="21" xfId="0" applyNumberFormat="1" applyFont="1" applyFill="1" applyBorder="1" applyAlignment="1">
      <alignment horizontal="center" vertical="center"/>
    </xf>
    <xf numFmtId="9" fontId="6" fillId="4" borderId="24" xfId="0" applyNumberFormat="1" applyFont="1" applyFill="1" applyBorder="1" applyAlignment="1">
      <alignment horizontal="center" vertical="center"/>
    </xf>
    <xf numFmtId="3" fontId="5" fillId="4" borderId="28" xfId="0" applyNumberFormat="1" applyFont="1" applyFill="1" applyBorder="1" applyAlignment="1">
      <alignment horizontal="center" vertical="center"/>
    </xf>
    <xf numFmtId="3" fontId="5" fillId="4" borderId="31" xfId="0" applyNumberFormat="1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3" fontId="6" fillId="4" borderId="17" xfId="0" applyNumberFormat="1" applyFont="1" applyFill="1" applyBorder="1" applyAlignment="1">
      <alignment horizontal="center" vertical="center"/>
    </xf>
    <xf numFmtId="3" fontId="6" fillId="4" borderId="18" xfId="0" applyNumberFormat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3" fontId="3" fillId="4" borderId="17" xfId="0" applyNumberFormat="1" applyFont="1" applyFill="1" applyBorder="1" applyAlignment="1">
      <alignment horizontal="center" vertical="center"/>
    </xf>
    <xf numFmtId="3" fontId="3" fillId="4" borderId="18" xfId="0" applyNumberFormat="1" applyFont="1" applyFill="1" applyBorder="1" applyAlignment="1">
      <alignment horizontal="center" vertical="center"/>
    </xf>
    <xf numFmtId="3" fontId="4" fillId="4" borderId="28" xfId="0" applyNumberFormat="1" applyFont="1" applyFill="1" applyBorder="1" applyAlignment="1">
      <alignment horizontal="center" vertical="center"/>
    </xf>
    <xf numFmtId="3" fontId="4" fillId="4" borderId="31" xfId="0" applyNumberFormat="1" applyFont="1" applyFill="1" applyBorder="1" applyAlignment="1">
      <alignment horizontal="center" vertical="center"/>
    </xf>
    <xf numFmtId="9" fontId="3" fillId="4" borderId="21" xfId="0" applyNumberFormat="1" applyFont="1" applyFill="1" applyBorder="1" applyAlignment="1">
      <alignment horizontal="center" vertical="center"/>
    </xf>
    <xf numFmtId="9" fontId="3" fillId="4" borderId="24" xfId="0" applyNumberFormat="1" applyFont="1" applyFill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3" fontId="5" fillId="2" borderId="28" xfId="0" applyNumberFormat="1" applyFont="1" applyFill="1" applyBorder="1" applyAlignment="1">
      <alignment horizontal="center" vertical="center"/>
    </xf>
    <xf numFmtId="3" fontId="5" fillId="2" borderId="31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0" fontId="0" fillId="0" borderId="0" xfId="0" applyAlignment="1"/>
    <xf numFmtId="3" fontId="10" fillId="4" borderId="0" xfId="0" applyNumberFormat="1" applyFont="1" applyFill="1" applyBorder="1" applyAlignment="1">
      <alignment horizontal="center" vertical="center" shrinkToFit="1"/>
    </xf>
    <xf numFmtId="3" fontId="11" fillId="4" borderId="0" xfId="0" applyNumberFormat="1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horizontal="center" vertical="center" wrapText="1" shrinkToFit="1"/>
    </xf>
    <xf numFmtId="0" fontId="11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1" fillId="4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3" fillId="4" borderId="0" xfId="0" applyNumberFormat="1" applyFont="1" applyFill="1" applyAlignment="1"/>
    <xf numFmtId="0" fontId="0" fillId="0" borderId="0" xfId="0" applyNumberFormat="1" applyAlignment="1"/>
    <xf numFmtId="0" fontId="15" fillId="3" borderId="0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20" fillId="4" borderId="0" xfId="0" applyFont="1" applyFill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1" applyFont="1" applyFill="1" applyAlignment="1" applyProtection="1">
      <alignment vertical="center"/>
    </xf>
    <xf numFmtId="0" fontId="21" fillId="4" borderId="0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7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8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239541</xdr:colOff>
      <xdr:row>0</xdr:row>
      <xdr:rowOff>47625</xdr:rowOff>
    </xdr:from>
    <xdr:to>
      <xdr:col>5</xdr:col>
      <xdr:colOff>1143001</xdr:colOff>
      <xdr:row>4</xdr:row>
      <xdr:rowOff>31404</xdr:rowOff>
    </xdr:to>
    <xdr:pic>
      <xdr:nvPicPr>
        <xdr:cNvPr id="3" name="Picture 7" descr="Graphic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1641" y="47625"/>
          <a:ext cx="2389360" cy="1412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0</xdr:row>
      <xdr:rowOff>142876</xdr:rowOff>
    </xdr:from>
    <xdr:to>
      <xdr:col>2</xdr:col>
      <xdr:colOff>1676400</xdr:colOff>
      <xdr:row>2</xdr:row>
      <xdr:rowOff>185641</xdr:rowOff>
    </xdr:to>
    <xdr:pic>
      <xdr:nvPicPr>
        <xdr:cNvPr id="4" name="Picture 10" descr="Нов лого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23875" y="142876"/>
          <a:ext cx="3648075" cy="96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32</xdr:row>
      <xdr:rowOff>104775</xdr:rowOff>
    </xdr:from>
    <xdr:to>
      <xdr:col>2</xdr:col>
      <xdr:colOff>714375</xdr:colOff>
      <xdr:row>32</xdr:row>
      <xdr:rowOff>447675</xdr:rowOff>
    </xdr:to>
    <xdr:pic>
      <xdr:nvPicPr>
        <xdr:cNvPr id="6" name="Picture 32" descr="vel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11439525"/>
          <a:ext cx="466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32</xdr:row>
      <xdr:rowOff>104775</xdr:rowOff>
    </xdr:from>
    <xdr:to>
      <xdr:col>2</xdr:col>
      <xdr:colOff>790575</xdr:colOff>
      <xdr:row>32</xdr:row>
      <xdr:rowOff>571500</xdr:rowOff>
    </xdr:to>
    <xdr:pic>
      <xdr:nvPicPr>
        <xdr:cNvPr id="7" name="Picture 30" descr="telofonmetro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19075" y="11439525"/>
          <a:ext cx="571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34</xdr:row>
      <xdr:rowOff>161925</xdr:rowOff>
    </xdr:from>
    <xdr:to>
      <xdr:col>2</xdr:col>
      <xdr:colOff>800100</xdr:colOff>
      <xdr:row>35</xdr:row>
      <xdr:rowOff>28575</xdr:rowOff>
    </xdr:to>
    <xdr:pic>
      <xdr:nvPicPr>
        <xdr:cNvPr id="8" name="Picture 31" descr="logo_2010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7650" y="12201525"/>
          <a:ext cx="5524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33</xdr:row>
      <xdr:rowOff>104775</xdr:rowOff>
    </xdr:from>
    <xdr:to>
      <xdr:col>2</xdr:col>
      <xdr:colOff>714375</xdr:colOff>
      <xdr:row>33</xdr:row>
      <xdr:rowOff>447675</xdr:rowOff>
    </xdr:to>
    <xdr:pic>
      <xdr:nvPicPr>
        <xdr:cNvPr id="9" name="Picture 32" descr="vel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11791950"/>
          <a:ext cx="466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47625</xdr:rowOff>
    </xdr:from>
    <xdr:to>
      <xdr:col>7</xdr:col>
      <xdr:colOff>742950</xdr:colOff>
      <xdr:row>6</xdr:row>
      <xdr:rowOff>154210</xdr:rowOff>
    </xdr:to>
    <xdr:pic>
      <xdr:nvPicPr>
        <xdr:cNvPr id="4" name="Рисунок 3" descr="IMG_0586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0" y="47625"/>
          <a:ext cx="2552700" cy="164011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19050</xdr:rowOff>
    </xdr:from>
    <xdr:to>
      <xdr:col>2</xdr:col>
      <xdr:colOff>361950</xdr:colOff>
      <xdr:row>3</xdr:row>
      <xdr:rowOff>20108</xdr:rowOff>
    </xdr:to>
    <xdr:pic>
      <xdr:nvPicPr>
        <xdr:cNvPr id="5" name="Picture 10" descr="Нов лого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600" y="219075"/>
          <a:ext cx="2771775" cy="734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247650</xdr:colOff>
      <xdr:row>26</xdr:row>
      <xdr:rowOff>104775</xdr:rowOff>
    </xdr:from>
    <xdr:to>
      <xdr:col>3</xdr:col>
      <xdr:colOff>714375</xdr:colOff>
      <xdr:row>26</xdr:row>
      <xdr:rowOff>447675</xdr:rowOff>
    </xdr:to>
    <xdr:pic>
      <xdr:nvPicPr>
        <xdr:cNvPr id="6" name="Picture 32" descr="vel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11439525"/>
          <a:ext cx="466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26</xdr:row>
      <xdr:rowOff>104775</xdr:rowOff>
    </xdr:from>
    <xdr:to>
      <xdr:col>3</xdr:col>
      <xdr:colOff>790575</xdr:colOff>
      <xdr:row>26</xdr:row>
      <xdr:rowOff>571500</xdr:rowOff>
    </xdr:to>
    <xdr:pic>
      <xdr:nvPicPr>
        <xdr:cNvPr id="7" name="Picture 30" descr="telofonmetro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19075" y="11439525"/>
          <a:ext cx="571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247650</xdr:colOff>
      <xdr:row>28</xdr:row>
      <xdr:rowOff>161925</xdr:rowOff>
    </xdr:from>
    <xdr:to>
      <xdr:col>3</xdr:col>
      <xdr:colOff>800100</xdr:colOff>
      <xdr:row>29</xdr:row>
      <xdr:rowOff>28575</xdr:rowOff>
    </xdr:to>
    <xdr:pic>
      <xdr:nvPicPr>
        <xdr:cNvPr id="8" name="Picture 31" descr="logo_2010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7650" y="12201525"/>
          <a:ext cx="5524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247650</xdr:colOff>
      <xdr:row>27</xdr:row>
      <xdr:rowOff>104775</xdr:rowOff>
    </xdr:from>
    <xdr:to>
      <xdr:col>3</xdr:col>
      <xdr:colOff>714375</xdr:colOff>
      <xdr:row>27</xdr:row>
      <xdr:rowOff>447675</xdr:rowOff>
    </xdr:to>
    <xdr:pic>
      <xdr:nvPicPr>
        <xdr:cNvPr id="9" name="Picture 32" descr="vel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11791950"/>
          <a:ext cx="466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1038225</xdr:colOff>
      <xdr:row>0</xdr:row>
      <xdr:rowOff>85725</xdr:rowOff>
    </xdr:from>
    <xdr:to>
      <xdr:col>7</xdr:col>
      <xdr:colOff>1143000</xdr:colOff>
      <xdr:row>7</xdr:row>
      <xdr:rowOff>135255</xdr:rowOff>
    </xdr:to>
    <xdr:pic>
      <xdr:nvPicPr>
        <xdr:cNvPr id="3" name="Рисунок 2" descr="DSC_735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6050" y="85725"/>
          <a:ext cx="3238500" cy="15544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</xdr:rowOff>
    </xdr:from>
    <xdr:to>
      <xdr:col>2</xdr:col>
      <xdr:colOff>471916</xdr:colOff>
      <xdr:row>3</xdr:row>
      <xdr:rowOff>114301</xdr:rowOff>
    </xdr:to>
    <xdr:pic>
      <xdr:nvPicPr>
        <xdr:cNvPr id="4" name="Picture 10" descr="Нов лого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675" y="1"/>
          <a:ext cx="3091291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26</xdr:row>
      <xdr:rowOff>104775</xdr:rowOff>
    </xdr:from>
    <xdr:to>
      <xdr:col>4</xdr:col>
      <xdr:colOff>714375</xdr:colOff>
      <xdr:row>26</xdr:row>
      <xdr:rowOff>447675</xdr:rowOff>
    </xdr:to>
    <xdr:pic>
      <xdr:nvPicPr>
        <xdr:cNvPr id="5" name="Picture 32" descr="vel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11439525"/>
          <a:ext cx="466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26</xdr:row>
      <xdr:rowOff>104775</xdr:rowOff>
    </xdr:from>
    <xdr:to>
      <xdr:col>4</xdr:col>
      <xdr:colOff>790575</xdr:colOff>
      <xdr:row>26</xdr:row>
      <xdr:rowOff>571500</xdr:rowOff>
    </xdr:to>
    <xdr:pic>
      <xdr:nvPicPr>
        <xdr:cNvPr id="6" name="Picture 30" descr="telofonmetro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19075" y="11439525"/>
          <a:ext cx="571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28</xdr:row>
      <xdr:rowOff>161925</xdr:rowOff>
    </xdr:from>
    <xdr:to>
      <xdr:col>4</xdr:col>
      <xdr:colOff>800100</xdr:colOff>
      <xdr:row>29</xdr:row>
      <xdr:rowOff>28575</xdr:rowOff>
    </xdr:to>
    <xdr:pic>
      <xdr:nvPicPr>
        <xdr:cNvPr id="7" name="Picture 31" descr="logo_2010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7650" y="12201525"/>
          <a:ext cx="5524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27</xdr:row>
      <xdr:rowOff>104775</xdr:rowOff>
    </xdr:from>
    <xdr:to>
      <xdr:col>4</xdr:col>
      <xdr:colOff>714375</xdr:colOff>
      <xdr:row>27</xdr:row>
      <xdr:rowOff>447675</xdr:rowOff>
    </xdr:to>
    <xdr:pic>
      <xdr:nvPicPr>
        <xdr:cNvPr id="8" name="Picture 32" descr="vel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11791950"/>
          <a:ext cx="466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0</xdr:row>
      <xdr:rowOff>190500</xdr:rowOff>
    </xdr:from>
    <xdr:to>
      <xdr:col>7</xdr:col>
      <xdr:colOff>1028700</xdr:colOff>
      <xdr:row>10</xdr:row>
      <xdr:rowOff>85725</xdr:rowOff>
    </xdr:to>
    <xdr:pic>
      <xdr:nvPicPr>
        <xdr:cNvPr id="4" name="Рисунок 3" descr="schit_v_vagone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190500"/>
          <a:ext cx="2667000" cy="20002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0</xdr:row>
      <xdr:rowOff>142875</xdr:rowOff>
    </xdr:from>
    <xdr:to>
      <xdr:col>1</xdr:col>
      <xdr:colOff>800099</xdr:colOff>
      <xdr:row>3</xdr:row>
      <xdr:rowOff>152316</xdr:rowOff>
    </xdr:to>
    <xdr:pic>
      <xdr:nvPicPr>
        <xdr:cNvPr id="5" name="Picture 10" descr="Нов лого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4" y="142875"/>
          <a:ext cx="2695575" cy="714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17</xdr:row>
      <xdr:rowOff>104775</xdr:rowOff>
    </xdr:from>
    <xdr:to>
      <xdr:col>4</xdr:col>
      <xdr:colOff>714375</xdr:colOff>
      <xdr:row>17</xdr:row>
      <xdr:rowOff>447675</xdr:rowOff>
    </xdr:to>
    <xdr:pic>
      <xdr:nvPicPr>
        <xdr:cNvPr id="6" name="Picture 32" descr="vel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11439525"/>
          <a:ext cx="466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17</xdr:row>
      <xdr:rowOff>104775</xdr:rowOff>
    </xdr:from>
    <xdr:to>
      <xdr:col>4</xdr:col>
      <xdr:colOff>790575</xdr:colOff>
      <xdr:row>17</xdr:row>
      <xdr:rowOff>571500</xdr:rowOff>
    </xdr:to>
    <xdr:pic>
      <xdr:nvPicPr>
        <xdr:cNvPr id="7" name="Picture 30" descr="telofonmetro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19075" y="11439525"/>
          <a:ext cx="571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19</xdr:row>
      <xdr:rowOff>161925</xdr:rowOff>
    </xdr:from>
    <xdr:to>
      <xdr:col>4</xdr:col>
      <xdr:colOff>800100</xdr:colOff>
      <xdr:row>20</xdr:row>
      <xdr:rowOff>28575</xdr:rowOff>
    </xdr:to>
    <xdr:pic>
      <xdr:nvPicPr>
        <xdr:cNvPr id="8" name="Picture 31" descr="logo_2010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7650" y="12201525"/>
          <a:ext cx="5524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18</xdr:row>
      <xdr:rowOff>104775</xdr:rowOff>
    </xdr:from>
    <xdr:to>
      <xdr:col>4</xdr:col>
      <xdr:colOff>714375</xdr:colOff>
      <xdr:row>18</xdr:row>
      <xdr:rowOff>447675</xdr:rowOff>
    </xdr:to>
    <xdr:pic>
      <xdr:nvPicPr>
        <xdr:cNvPr id="9" name="Picture 32" descr="vel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11791950"/>
          <a:ext cx="466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390526</xdr:colOff>
      <xdr:row>0</xdr:row>
      <xdr:rowOff>19050</xdr:rowOff>
    </xdr:from>
    <xdr:to>
      <xdr:col>4</xdr:col>
      <xdr:colOff>790575</xdr:colOff>
      <xdr:row>5</xdr:row>
      <xdr:rowOff>128120</xdr:rowOff>
    </xdr:to>
    <xdr:pic>
      <xdr:nvPicPr>
        <xdr:cNvPr id="1025" name="Picture 1" descr="IMG_83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38951" y="19050"/>
          <a:ext cx="1857374" cy="1213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381001</xdr:colOff>
      <xdr:row>2</xdr:row>
      <xdr:rowOff>295275</xdr:rowOff>
    </xdr:from>
    <xdr:to>
      <xdr:col>4</xdr:col>
      <xdr:colOff>790576</xdr:colOff>
      <xdr:row>9</xdr:row>
      <xdr:rowOff>98956</xdr:rowOff>
    </xdr:to>
    <xdr:pic>
      <xdr:nvPicPr>
        <xdr:cNvPr id="1026" name="Picture 2" descr="IMG_840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29426" y="695325"/>
          <a:ext cx="1866900" cy="1308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1</xdr:col>
      <xdr:colOff>323850</xdr:colOff>
      <xdr:row>3</xdr:row>
      <xdr:rowOff>31826</xdr:rowOff>
    </xdr:to>
    <xdr:pic>
      <xdr:nvPicPr>
        <xdr:cNvPr id="5" name="Picture 10" descr="Нов лого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" y="47625"/>
          <a:ext cx="2600325" cy="689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25</xdr:row>
      <xdr:rowOff>104775</xdr:rowOff>
    </xdr:from>
    <xdr:to>
      <xdr:col>2</xdr:col>
      <xdr:colOff>714375</xdr:colOff>
      <xdr:row>25</xdr:row>
      <xdr:rowOff>447675</xdr:rowOff>
    </xdr:to>
    <xdr:pic>
      <xdr:nvPicPr>
        <xdr:cNvPr id="6" name="Picture 32" descr="velc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7650" y="11439525"/>
          <a:ext cx="466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25</xdr:row>
      <xdr:rowOff>104775</xdr:rowOff>
    </xdr:from>
    <xdr:to>
      <xdr:col>2</xdr:col>
      <xdr:colOff>790575</xdr:colOff>
      <xdr:row>25</xdr:row>
      <xdr:rowOff>571500</xdr:rowOff>
    </xdr:to>
    <xdr:pic>
      <xdr:nvPicPr>
        <xdr:cNvPr id="7" name="Picture 30" descr="telofonmetro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9075" y="11439525"/>
          <a:ext cx="571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27</xdr:row>
      <xdr:rowOff>161925</xdr:rowOff>
    </xdr:from>
    <xdr:to>
      <xdr:col>2</xdr:col>
      <xdr:colOff>800100</xdr:colOff>
      <xdr:row>28</xdr:row>
      <xdr:rowOff>28575</xdr:rowOff>
    </xdr:to>
    <xdr:pic>
      <xdr:nvPicPr>
        <xdr:cNvPr id="8" name="Picture 31" descr="logo_2010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7650" y="12201525"/>
          <a:ext cx="5524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26</xdr:row>
      <xdr:rowOff>104775</xdr:rowOff>
    </xdr:from>
    <xdr:to>
      <xdr:col>2</xdr:col>
      <xdr:colOff>714375</xdr:colOff>
      <xdr:row>26</xdr:row>
      <xdr:rowOff>447675</xdr:rowOff>
    </xdr:to>
    <xdr:pic>
      <xdr:nvPicPr>
        <xdr:cNvPr id="9" name="Picture 32" descr="velc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7650" y="11791950"/>
          <a:ext cx="466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reklama-metro.b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reklama-metro.b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reklama-metro.by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reklama-metro.by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reklama-metro.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view="pageBreakPreview" topLeftCell="A22" zoomScaleSheetLayoutView="100" workbookViewId="0">
      <selection activeCell="E40" sqref="E40"/>
    </sheetView>
  </sheetViews>
  <sheetFormatPr defaultRowHeight="15"/>
  <cols>
    <col min="1" max="1" width="21.42578125" customWidth="1"/>
    <col min="2" max="2" width="16" customWidth="1"/>
    <col min="3" max="3" width="26.5703125" customWidth="1"/>
    <col min="4" max="4" width="16.5703125" customWidth="1"/>
    <col min="5" max="5" width="22.28515625" customWidth="1"/>
    <col min="6" max="6" width="18.42578125" customWidth="1"/>
  </cols>
  <sheetData>
    <row r="1" spans="1:6" ht="15.75" customHeight="1">
      <c r="A1" s="7"/>
      <c r="B1" s="7"/>
      <c r="C1" s="7"/>
      <c r="D1" s="7"/>
      <c r="E1" s="7"/>
      <c r="F1" s="8"/>
    </row>
    <row r="2" spans="1:6" ht="57" customHeight="1">
      <c r="A2" s="26"/>
      <c r="B2" s="26"/>
      <c r="C2" s="26"/>
      <c r="D2" s="9"/>
      <c r="E2" s="9"/>
      <c r="F2" s="10"/>
    </row>
    <row r="3" spans="1:6" ht="24" customHeight="1">
      <c r="A3" s="26"/>
      <c r="B3" s="26"/>
      <c r="C3" s="26"/>
      <c r="D3" s="10"/>
      <c r="E3" s="10"/>
      <c r="F3" s="10"/>
    </row>
    <row r="4" spans="1:6" ht="15.75">
      <c r="A4" s="95" t="s">
        <v>21</v>
      </c>
      <c r="B4" s="96"/>
      <c r="C4" s="96"/>
      <c r="D4" s="97"/>
      <c r="E4" s="10"/>
      <c r="F4" s="10"/>
    </row>
    <row r="5" spans="1:6" ht="15.75">
      <c r="A5" s="96"/>
      <c r="B5" s="96"/>
      <c r="C5" s="96"/>
      <c r="D5" s="97"/>
      <c r="E5" s="10"/>
      <c r="F5" s="10"/>
    </row>
    <row r="6" spans="1:6" ht="15.75">
      <c r="A6" s="76" t="s">
        <v>20</v>
      </c>
      <c r="B6" s="76"/>
      <c r="C6" s="10"/>
      <c r="D6" s="10"/>
      <c r="E6" s="10"/>
      <c r="F6" s="10"/>
    </row>
    <row r="7" spans="1:6" ht="15.75">
      <c r="A7" s="28" t="s">
        <v>0</v>
      </c>
      <c r="B7" s="27"/>
      <c r="C7" s="10"/>
      <c r="D7" s="10"/>
      <c r="E7" s="10"/>
      <c r="F7" s="10"/>
    </row>
    <row r="8" spans="1:6" ht="16.5" thickBot="1">
      <c r="A8" s="11" t="s">
        <v>65</v>
      </c>
      <c r="B8" s="11"/>
      <c r="C8" s="10"/>
      <c r="D8" s="10"/>
      <c r="E8" s="10"/>
      <c r="F8" s="10"/>
    </row>
    <row r="9" spans="1:6" ht="48" thickBot="1">
      <c r="A9" s="12" t="s">
        <v>1</v>
      </c>
      <c r="B9" s="13" t="s">
        <v>2</v>
      </c>
      <c r="C9" s="13" t="s">
        <v>3</v>
      </c>
      <c r="D9" s="14" t="s">
        <v>4</v>
      </c>
      <c r="E9" s="14" t="s">
        <v>5</v>
      </c>
      <c r="F9" s="15" t="s">
        <v>12</v>
      </c>
    </row>
    <row r="10" spans="1:6" ht="21.75" customHeight="1">
      <c r="A10" s="77" t="s">
        <v>6</v>
      </c>
      <c r="B10" s="79">
        <v>126</v>
      </c>
      <c r="C10" s="16" t="s">
        <v>7</v>
      </c>
      <c r="D10" s="81">
        <v>14</v>
      </c>
      <c r="E10" s="83">
        <v>5184</v>
      </c>
      <c r="F10" s="85">
        <f>E10*D10*B10</f>
        <v>9144576</v>
      </c>
    </row>
    <row r="11" spans="1:6" ht="19.5" customHeight="1">
      <c r="A11" s="78"/>
      <c r="B11" s="80"/>
      <c r="C11" s="17" t="s">
        <v>8</v>
      </c>
      <c r="D11" s="82"/>
      <c r="E11" s="84"/>
      <c r="F11" s="86"/>
    </row>
    <row r="12" spans="1:6" ht="15.75">
      <c r="A12" s="78" t="s">
        <v>9</v>
      </c>
      <c r="B12" s="80">
        <v>126</v>
      </c>
      <c r="C12" s="17" t="s">
        <v>7</v>
      </c>
      <c r="D12" s="91">
        <v>14</v>
      </c>
      <c r="E12" s="84">
        <v>4320</v>
      </c>
      <c r="F12" s="86">
        <f>E12*D12*B12</f>
        <v>7620480</v>
      </c>
    </row>
    <row r="13" spans="1:6" ht="33" customHeight="1" thickBot="1">
      <c r="A13" s="89"/>
      <c r="B13" s="90"/>
      <c r="C13" s="18" t="s">
        <v>8</v>
      </c>
      <c r="D13" s="92"/>
      <c r="E13" s="93"/>
      <c r="F13" s="94"/>
    </row>
    <row r="14" spans="1:6" ht="7.5" customHeight="1" thickBot="1">
      <c r="A14" s="19"/>
      <c r="B14" s="19"/>
      <c r="C14" s="20"/>
      <c r="D14" s="19"/>
      <c r="E14" s="21"/>
      <c r="F14" s="22"/>
    </row>
    <row r="15" spans="1:6" ht="15.75">
      <c r="A15" s="77" t="s">
        <v>6</v>
      </c>
      <c r="B15" s="79">
        <v>189</v>
      </c>
      <c r="C15" s="16" t="s">
        <v>10</v>
      </c>
      <c r="D15" s="79">
        <v>14</v>
      </c>
      <c r="E15" s="83">
        <v>5184</v>
      </c>
      <c r="F15" s="85">
        <f>B15*D15*E15</f>
        <v>13716864</v>
      </c>
    </row>
    <row r="16" spans="1:6" ht="15.75">
      <c r="A16" s="78"/>
      <c r="B16" s="80"/>
      <c r="C16" s="17" t="s">
        <v>11</v>
      </c>
      <c r="D16" s="80"/>
      <c r="E16" s="84"/>
      <c r="F16" s="86"/>
    </row>
    <row r="17" spans="1:9" ht="15.75">
      <c r="A17" s="78" t="s">
        <v>9</v>
      </c>
      <c r="B17" s="80">
        <v>189</v>
      </c>
      <c r="C17" s="17" t="s">
        <v>10</v>
      </c>
      <c r="D17" s="80">
        <v>14</v>
      </c>
      <c r="E17" s="84">
        <v>4320</v>
      </c>
      <c r="F17" s="86">
        <f>E17*D17*B17</f>
        <v>11430720</v>
      </c>
    </row>
    <row r="18" spans="1:9" ht="16.5" thickBot="1">
      <c r="A18" s="89"/>
      <c r="B18" s="90"/>
      <c r="C18" s="18" t="s">
        <v>11</v>
      </c>
      <c r="D18" s="90"/>
      <c r="E18" s="93"/>
      <c r="F18" s="94"/>
    </row>
    <row r="19" spans="1:9" ht="15.75">
      <c r="A19" s="10"/>
      <c r="B19" s="10"/>
      <c r="C19" s="10"/>
      <c r="D19" s="10"/>
      <c r="E19" s="10"/>
      <c r="F19" s="10"/>
    </row>
    <row r="20" spans="1:9" ht="15.75">
      <c r="A20" s="5" t="s">
        <v>13</v>
      </c>
      <c r="B20" s="10"/>
      <c r="C20" s="6"/>
      <c r="D20" s="10"/>
      <c r="E20" s="10"/>
      <c r="F20" s="10"/>
    </row>
    <row r="21" spans="1:9" ht="16.5" thickBot="1">
      <c r="A21" s="10"/>
      <c r="B21" s="10"/>
      <c r="C21" s="10"/>
      <c r="D21" s="10"/>
      <c r="E21" s="10"/>
      <c r="F21" s="10"/>
    </row>
    <row r="22" spans="1:9" ht="27" customHeight="1">
      <c r="A22" s="77" t="s">
        <v>6</v>
      </c>
      <c r="B22" s="79">
        <v>189</v>
      </c>
      <c r="C22" s="16" t="s">
        <v>10</v>
      </c>
      <c r="D22" s="87">
        <v>30</v>
      </c>
      <c r="E22" s="83">
        <v>5184</v>
      </c>
      <c r="F22" s="85">
        <f>B22*D22*E22</f>
        <v>29393280</v>
      </c>
    </row>
    <row r="23" spans="1:9" ht="23.25" customHeight="1">
      <c r="A23" s="110"/>
      <c r="B23" s="80"/>
      <c r="C23" s="17" t="s">
        <v>11</v>
      </c>
      <c r="D23" s="88"/>
      <c r="E23" s="84"/>
      <c r="F23" s="86"/>
    </row>
    <row r="24" spans="1:9" ht="24" customHeight="1">
      <c r="A24" s="78" t="s">
        <v>9</v>
      </c>
      <c r="B24" s="80">
        <v>189</v>
      </c>
      <c r="C24" s="17" t="s">
        <v>10</v>
      </c>
      <c r="D24" s="88">
        <v>30</v>
      </c>
      <c r="E24" s="84">
        <v>4320</v>
      </c>
      <c r="F24" s="86">
        <f>E24*D24*B24</f>
        <v>24494400</v>
      </c>
    </row>
    <row r="25" spans="1:9" ht="22.5" customHeight="1" thickBot="1">
      <c r="A25" s="108"/>
      <c r="B25" s="90"/>
      <c r="C25" s="18" t="s">
        <v>11</v>
      </c>
      <c r="D25" s="109"/>
      <c r="E25" s="93"/>
      <c r="F25" s="94"/>
    </row>
    <row r="26" spans="1:9" ht="15.75">
      <c r="A26" s="10"/>
      <c r="B26" s="10"/>
      <c r="C26" s="10"/>
      <c r="D26" s="10"/>
      <c r="E26" s="10"/>
      <c r="F26" s="10"/>
    </row>
    <row r="27" spans="1:9" ht="15.75">
      <c r="A27" s="11" t="s">
        <v>17</v>
      </c>
      <c r="B27" s="11"/>
      <c r="C27" s="11"/>
      <c r="D27" s="10"/>
      <c r="E27" s="10"/>
      <c r="F27" s="10"/>
    </row>
    <row r="28" spans="1:9" ht="16.5" thickBot="1">
      <c r="A28" s="4" t="s">
        <v>19</v>
      </c>
      <c r="B28" s="4"/>
      <c r="C28" s="4"/>
      <c r="D28" s="4"/>
      <c r="E28" s="4"/>
      <c r="F28" s="23"/>
      <c r="G28" s="1"/>
      <c r="H28" s="1"/>
      <c r="I28" s="1"/>
    </row>
    <row r="29" spans="1:9" ht="15.75">
      <c r="A29" s="98" t="s">
        <v>18</v>
      </c>
      <c r="B29" s="99"/>
      <c r="C29" s="24" t="s">
        <v>14</v>
      </c>
      <c r="D29" s="105" t="s">
        <v>39</v>
      </c>
      <c r="E29" s="106"/>
      <c r="F29" s="107"/>
      <c r="G29" s="2"/>
      <c r="H29" s="2"/>
      <c r="I29" s="1"/>
    </row>
    <row r="30" spans="1:9" ht="16.5" thickBot="1">
      <c r="A30" s="100" t="s">
        <v>15</v>
      </c>
      <c r="B30" s="101"/>
      <c r="C30" s="25" t="s">
        <v>16</v>
      </c>
      <c r="D30" s="102" t="s">
        <v>40</v>
      </c>
      <c r="E30" s="103"/>
      <c r="F30" s="104"/>
      <c r="G30" s="3"/>
      <c r="H30" s="3"/>
      <c r="I30" s="1"/>
    </row>
    <row r="31" spans="1:9" ht="20.25">
      <c r="A31" s="73"/>
      <c r="B31" s="73"/>
      <c r="C31" s="26"/>
      <c r="D31" s="26"/>
      <c r="E31" s="26"/>
      <c r="F31" s="74"/>
      <c r="G31" s="1"/>
      <c r="H31" s="1"/>
      <c r="I31" s="1"/>
    </row>
    <row r="32" spans="1:9" ht="27">
      <c r="A32" s="75"/>
      <c r="B32" s="73"/>
      <c r="C32" s="170" t="s">
        <v>66</v>
      </c>
      <c r="D32" s="171"/>
      <c r="E32" s="171"/>
      <c r="F32" s="73"/>
      <c r="G32" s="1"/>
      <c r="H32" s="1"/>
      <c r="I32" s="1"/>
    </row>
    <row r="33" spans="1:6" ht="27.75">
      <c r="A33" s="73"/>
      <c r="B33" s="73"/>
      <c r="C33" s="172" t="s">
        <v>67</v>
      </c>
      <c r="D33" s="173"/>
      <c r="E33" s="174"/>
      <c r="F33" s="73"/>
    </row>
    <row r="34" spans="1:6" ht="27.75">
      <c r="A34" s="73"/>
      <c r="B34" s="73"/>
      <c r="C34" s="172" t="s">
        <v>68</v>
      </c>
      <c r="D34" s="173"/>
      <c r="E34" s="174"/>
      <c r="F34" s="73"/>
    </row>
    <row r="35" spans="1:6" ht="27.75">
      <c r="A35" s="73"/>
      <c r="B35" s="73"/>
      <c r="C35" s="172" t="s">
        <v>69</v>
      </c>
      <c r="D35" s="175"/>
      <c r="E35" s="174"/>
      <c r="F35" s="73"/>
    </row>
    <row r="36" spans="1:6" ht="27.75">
      <c r="A36" s="75"/>
      <c r="B36" s="73"/>
      <c r="C36" s="176" t="s">
        <v>70</v>
      </c>
      <c r="D36" s="177"/>
      <c r="E36" s="171"/>
      <c r="F36" s="73"/>
    </row>
    <row r="37" spans="1:6">
      <c r="A37" s="26"/>
      <c r="B37" s="26"/>
      <c r="C37" s="26"/>
      <c r="D37" s="26"/>
      <c r="E37" s="26"/>
      <c r="F37" s="26"/>
    </row>
  </sheetData>
  <mergeCells count="36">
    <mergeCell ref="A4:D5"/>
    <mergeCell ref="A29:B29"/>
    <mergeCell ref="A30:B30"/>
    <mergeCell ref="D30:F30"/>
    <mergeCell ref="D29:F29"/>
    <mergeCell ref="A24:A25"/>
    <mergeCell ref="B24:B25"/>
    <mergeCell ref="D24:D25"/>
    <mergeCell ref="E24:E25"/>
    <mergeCell ref="F24:F25"/>
    <mergeCell ref="A17:A18"/>
    <mergeCell ref="B17:B18"/>
    <mergeCell ref="D17:D18"/>
    <mergeCell ref="E17:E18"/>
    <mergeCell ref="F17:F18"/>
    <mergeCell ref="A22:A23"/>
    <mergeCell ref="A15:A16"/>
    <mergeCell ref="B15:B16"/>
    <mergeCell ref="D15:D16"/>
    <mergeCell ref="E15:E16"/>
    <mergeCell ref="F15:F16"/>
    <mergeCell ref="A12:A13"/>
    <mergeCell ref="B12:B13"/>
    <mergeCell ref="D12:D13"/>
    <mergeCell ref="E12:E13"/>
    <mergeCell ref="F12:F13"/>
    <mergeCell ref="F10:F11"/>
    <mergeCell ref="B22:B23"/>
    <mergeCell ref="D22:D23"/>
    <mergeCell ref="E22:E23"/>
    <mergeCell ref="F22:F23"/>
    <mergeCell ref="A6:B6"/>
    <mergeCell ref="A10:A11"/>
    <mergeCell ref="B10:B11"/>
    <mergeCell ref="D10:D11"/>
    <mergeCell ref="E10:E11"/>
  </mergeCells>
  <hyperlinks>
    <hyperlink ref="C36" r:id="rId1"/>
  </hyperlinks>
  <pageMargins left="0.7" right="0.7" top="0.75" bottom="0.75" header="0.3" footer="0.3"/>
  <pageSetup paperSize="9" scale="6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view="pageBreakPreview" topLeftCell="A19" zoomScaleSheetLayoutView="100" workbookViewId="0">
      <selection activeCell="H29" sqref="H29"/>
    </sheetView>
  </sheetViews>
  <sheetFormatPr defaultRowHeight="15"/>
  <cols>
    <col min="1" max="1" width="22.7109375" customWidth="1"/>
    <col min="2" max="2" width="16.85546875" customWidth="1"/>
    <col min="3" max="3" width="26.5703125" customWidth="1"/>
    <col min="4" max="4" width="16.5703125" customWidth="1"/>
    <col min="5" max="5" width="16.140625" customWidth="1"/>
    <col min="6" max="6" width="14.7109375" customWidth="1"/>
    <col min="7" max="7" width="16.140625" customWidth="1"/>
    <col min="8" max="9" width="20.42578125" customWidth="1"/>
  </cols>
  <sheetData>
    <row r="1" spans="1:8" ht="15.75" customHeight="1">
      <c r="A1" s="7"/>
      <c r="B1" s="7"/>
      <c r="C1" s="7"/>
      <c r="D1" s="7"/>
      <c r="E1" s="7"/>
      <c r="F1" s="8"/>
      <c r="G1" s="26"/>
      <c r="H1" s="26"/>
    </row>
    <row r="2" spans="1:8" ht="15.75" customHeight="1">
      <c r="A2" s="26"/>
      <c r="B2" s="26"/>
      <c r="C2" s="26"/>
      <c r="D2" s="9"/>
      <c r="E2" s="9"/>
      <c r="F2" s="10"/>
      <c r="G2" s="26"/>
      <c r="H2" s="26"/>
    </row>
    <row r="3" spans="1:8" ht="42" customHeight="1">
      <c r="A3" s="26"/>
      <c r="B3" s="26"/>
      <c r="C3" s="26"/>
      <c r="D3" s="10"/>
      <c r="E3" s="10"/>
      <c r="F3" s="10"/>
      <c r="G3" s="26"/>
      <c r="H3" s="26"/>
    </row>
    <row r="4" spans="1:8" ht="15.75">
      <c r="A4" s="95" t="s">
        <v>25</v>
      </c>
      <c r="B4" s="96"/>
      <c r="C4" s="96"/>
      <c r="D4" s="111"/>
      <c r="E4" s="10"/>
      <c r="F4" s="10"/>
      <c r="G4" s="26"/>
      <c r="H4" s="26"/>
    </row>
    <row r="5" spans="1:8" ht="15.75">
      <c r="A5" s="96"/>
      <c r="B5" s="96"/>
      <c r="C5" s="96"/>
      <c r="D5" s="111"/>
      <c r="E5" s="10"/>
      <c r="F5" s="10"/>
      <c r="G5" s="26"/>
      <c r="H5" s="26"/>
    </row>
    <row r="6" spans="1:8" ht="15.75">
      <c r="A6" s="112" t="s">
        <v>20</v>
      </c>
      <c r="B6" s="112"/>
      <c r="C6" s="10"/>
      <c r="D6" s="10"/>
      <c r="E6" s="10"/>
      <c r="F6" s="10"/>
      <c r="G6" s="26"/>
      <c r="H6" s="26"/>
    </row>
    <row r="7" spans="1:8" ht="15.75">
      <c r="A7" s="28" t="s">
        <v>0</v>
      </c>
      <c r="B7" s="27"/>
      <c r="C7" s="10"/>
      <c r="D7" s="10"/>
      <c r="E7" s="10"/>
      <c r="F7" s="10"/>
      <c r="G7" s="26"/>
      <c r="H7" s="26"/>
    </row>
    <row r="8" spans="1:8" ht="16.5" thickBot="1">
      <c r="A8" s="11" t="s">
        <v>65</v>
      </c>
      <c r="B8" s="11"/>
      <c r="C8" s="10"/>
      <c r="D8" s="10"/>
      <c r="E8" s="10"/>
      <c r="F8" s="10"/>
      <c r="G8" s="26"/>
      <c r="H8" s="26"/>
    </row>
    <row r="9" spans="1:8" ht="73.5" customHeight="1" thickBot="1">
      <c r="A9" s="54" t="s">
        <v>26</v>
      </c>
      <c r="B9" s="55" t="s">
        <v>27</v>
      </c>
      <c r="C9" s="56" t="s">
        <v>24</v>
      </c>
      <c r="D9" s="57" t="s">
        <v>28</v>
      </c>
      <c r="E9" s="58" t="s">
        <v>29</v>
      </c>
      <c r="F9" s="54" t="s">
        <v>30</v>
      </c>
      <c r="G9" s="55" t="s">
        <v>31</v>
      </c>
      <c r="H9" s="54" t="s">
        <v>37</v>
      </c>
    </row>
    <row r="10" spans="1:8" ht="33" customHeight="1">
      <c r="A10" s="113" t="s">
        <v>33</v>
      </c>
      <c r="B10" s="115">
        <v>126</v>
      </c>
      <c r="C10" s="59" t="s">
        <v>7</v>
      </c>
      <c r="D10" s="117">
        <v>14</v>
      </c>
      <c r="E10" s="127">
        <v>7200</v>
      </c>
      <c r="F10" s="121">
        <f>E10*D10*B10</f>
        <v>12700800</v>
      </c>
      <c r="G10" s="119">
        <v>0.5</v>
      </c>
      <c r="H10" s="121">
        <f>F10/2</f>
        <v>6350400</v>
      </c>
    </row>
    <row r="11" spans="1:8" ht="37.5" customHeight="1" thickBot="1">
      <c r="A11" s="114"/>
      <c r="B11" s="116"/>
      <c r="C11" s="60" t="s">
        <v>34</v>
      </c>
      <c r="D11" s="118"/>
      <c r="E11" s="128"/>
      <c r="F11" s="122"/>
      <c r="G11" s="120"/>
      <c r="H11" s="122"/>
    </row>
    <row r="12" spans="1:8" ht="33.75" customHeight="1">
      <c r="A12" s="113" t="s">
        <v>33</v>
      </c>
      <c r="B12" s="115">
        <v>189</v>
      </c>
      <c r="C12" s="59" t="s">
        <v>35</v>
      </c>
      <c r="D12" s="117">
        <v>14</v>
      </c>
      <c r="E12" s="127">
        <v>7200</v>
      </c>
      <c r="F12" s="121">
        <f>E12*D12*B12</f>
        <v>19051200</v>
      </c>
      <c r="G12" s="119">
        <v>0.5</v>
      </c>
      <c r="H12" s="121">
        <f>F12/2</f>
        <v>9525600</v>
      </c>
    </row>
    <row r="13" spans="1:8" ht="33" customHeight="1" thickBot="1">
      <c r="A13" s="114"/>
      <c r="B13" s="116"/>
      <c r="C13" s="60" t="s">
        <v>36</v>
      </c>
      <c r="D13" s="118"/>
      <c r="E13" s="128"/>
      <c r="F13" s="122"/>
      <c r="G13" s="120"/>
      <c r="H13" s="122"/>
    </row>
    <row r="14" spans="1:8" ht="7.5" customHeight="1" thickBot="1">
      <c r="A14" s="19"/>
      <c r="B14" s="19"/>
      <c r="C14" s="20"/>
      <c r="D14" s="19"/>
      <c r="E14" s="21"/>
      <c r="F14" s="22"/>
      <c r="G14" s="26"/>
      <c r="H14" s="26"/>
    </row>
    <row r="15" spans="1:8" ht="64.5" thickBot="1">
      <c r="A15" s="54" t="s">
        <v>26</v>
      </c>
      <c r="B15" s="55" t="s">
        <v>27</v>
      </c>
      <c r="C15" s="56" t="s">
        <v>24</v>
      </c>
      <c r="D15" s="57" t="s">
        <v>28</v>
      </c>
      <c r="E15" s="58" t="s">
        <v>29</v>
      </c>
      <c r="F15" s="54" t="s">
        <v>30</v>
      </c>
      <c r="G15" s="55" t="s">
        <v>31</v>
      </c>
      <c r="H15" s="54" t="s">
        <v>32</v>
      </c>
    </row>
    <row r="16" spans="1:8" ht="30.75">
      <c r="A16" s="123" t="s">
        <v>33</v>
      </c>
      <c r="B16" s="125">
        <v>126</v>
      </c>
      <c r="C16" s="61" t="s">
        <v>7</v>
      </c>
      <c r="D16" s="129">
        <v>30</v>
      </c>
      <c r="E16" s="131">
        <v>7200</v>
      </c>
      <c r="F16" s="133">
        <f>E16*D16*B16</f>
        <v>27216000</v>
      </c>
      <c r="G16" s="135">
        <v>0.5</v>
      </c>
      <c r="H16" s="133">
        <f>F16/2</f>
        <v>13608000</v>
      </c>
    </row>
    <row r="17" spans="1:8" ht="31.5" thickBot="1">
      <c r="A17" s="124"/>
      <c r="B17" s="126"/>
      <c r="C17" s="62" t="s">
        <v>34</v>
      </c>
      <c r="D17" s="130"/>
      <c r="E17" s="132"/>
      <c r="F17" s="134"/>
      <c r="G17" s="136"/>
      <c r="H17" s="134"/>
    </row>
    <row r="18" spans="1:8" ht="30.75">
      <c r="A18" s="123" t="s">
        <v>33</v>
      </c>
      <c r="B18" s="125">
        <v>189</v>
      </c>
      <c r="C18" s="61" t="s">
        <v>35</v>
      </c>
      <c r="D18" s="129">
        <v>30</v>
      </c>
      <c r="E18" s="131">
        <v>7200</v>
      </c>
      <c r="F18" s="133">
        <f>E18*D18*B18</f>
        <v>40824000</v>
      </c>
      <c r="G18" s="135">
        <v>0.5</v>
      </c>
      <c r="H18" s="133">
        <f>F18/2</f>
        <v>20412000</v>
      </c>
    </row>
    <row r="19" spans="1:8" ht="31.5" thickBot="1">
      <c r="A19" s="124"/>
      <c r="B19" s="126"/>
      <c r="C19" s="62" t="s">
        <v>36</v>
      </c>
      <c r="D19" s="130"/>
      <c r="E19" s="132"/>
      <c r="F19" s="134"/>
      <c r="G19" s="136"/>
      <c r="H19" s="134"/>
    </row>
    <row r="20" spans="1:8" ht="15.75">
      <c r="A20" s="32"/>
      <c r="B20" s="23"/>
      <c r="C20" s="32"/>
      <c r="D20" s="23"/>
      <c r="E20" s="23"/>
      <c r="F20" s="23"/>
      <c r="G20" s="26"/>
      <c r="H20" s="26"/>
    </row>
    <row r="21" spans="1:8" ht="15.75">
      <c r="A21" s="11" t="s">
        <v>38</v>
      </c>
      <c r="B21" s="11"/>
      <c r="C21" s="11"/>
      <c r="D21" s="10"/>
      <c r="E21" s="10"/>
      <c r="F21" s="10"/>
      <c r="G21" s="31"/>
      <c r="H21" s="31"/>
    </row>
    <row r="22" spans="1:8" ht="27" customHeight="1" thickBot="1">
      <c r="A22" s="10" t="s">
        <v>19</v>
      </c>
      <c r="B22" s="10"/>
      <c r="C22" s="10"/>
      <c r="D22" s="10"/>
      <c r="E22" s="10"/>
      <c r="F22" s="23"/>
      <c r="G22" s="31"/>
      <c r="H22" s="31"/>
    </row>
    <row r="23" spans="1:8" ht="23.25" customHeight="1">
      <c r="A23" s="98" t="s">
        <v>18</v>
      </c>
      <c r="B23" s="99"/>
      <c r="C23" s="24" t="s">
        <v>14</v>
      </c>
      <c r="D23" s="105" t="s">
        <v>39</v>
      </c>
      <c r="E23" s="106"/>
      <c r="F23" s="107"/>
      <c r="G23" s="31"/>
      <c r="H23" s="31"/>
    </row>
    <row r="24" spans="1:8" ht="24" customHeight="1" thickBot="1">
      <c r="A24" s="100" t="s">
        <v>15</v>
      </c>
      <c r="B24" s="101"/>
      <c r="C24" s="25" t="s">
        <v>16</v>
      </c>
      <c r="D24" s="102" t="s">
        <v>40</v>
      </c>
      <c r="E24" s="103"/>
      <c r="F24" s="104"/>
      <c r="G24" s="31"/>
      <c r="H24" s="31"/>
    </row>
    <row r="25" spans="1:8" ht="20.25">
      <c r="A25" s="26"/>
      <c r="B25" s="26"/>
      <c r="C25" s="26"/>
      <c r="D25" s="26"/>
      <c r="E25" s="26"/>
      <c r="F25" s="26"/>
      <c r="G25" s="75"/>
      <c r="H25" s="73"/>
    </row>
    <row r="26" spans="1:8" ht="27">
      <c r="A26" s="26"/>
      <c r="B26" s="26"/>
      <c r="C26" s="26"/>
      <c r="D26" s="170" t="s">
        <v>66</v>
      </c>
      <c r="E26" s="171"/>
      <c r="F26" s="171"/>
      <c r="G26" s="73"/>
      <c r="H26" s="73"/>
    </row>
    <row r="27" spans="1:8" ht="27.75">
      <c r="A27" s="26"/>
      <c r="B27" s="26"/>
      <c r="C27" s="26"/>
      <c r="D27" s="172" t="s">
        <v>67</v>
      </c>
      <c r="E27" s="173"/>
      <c r="F27" s="174"/>
      <c r="G27" s="73"/>
      <c r="H27" s="73"/>
    </row>
    <row r="28" spans="1:8" ht="27.75">
      <c r="A28" s="26"/>
      <c r="B28" s="26"/>
      <c r="C28" s="26"/>
      <c r="D28" s="172" t="s">
        <v>68</v>
      </c>
      <c r="E28" s="173"/>
      <c r="F28" s="174"/>
      <c r="G28" s="73"/>
      <c r="H28" s="73"/>
    </row>
    <row r="29" spans="1:8" ht="27.75">
      <c r="A29" s="26"/>
      <c r="B29" s="26"/>
      <c r="C29" s="26"/>
      <c r="D29" s="172" t="s">
        <v>69</v>
      </c>
      <c r="E29" s="175"/>
      <c r="F29" s="174"/>
      <c r="G29" s="75"/>
      <c r="H29" s="73"/>
    </row>
    <row r="30" spans="1:8" ht="27.75">
      <c r="A30" s="26"/>
      <c r="B30" s="26"/>
      <c r="C30" s="26"/>
      <c r="D30" s="176" t="s">
        <v>70</v>
      </c>
      <c r="E30" s="177"/>
      <c r="F30" s="171"/>
      <c r="G30" s="26"/>
      <c r="H30" s="26"/>
    </row>
    <row r="31" spans="1:8">
      <c r="A31" s="26"/>
      <c r="B31" s="26"/>
      <c r="C31" s="26"/>
      <c r="D31" s="26"/>
      <c r="E31" s="26"/>
      <c r="F31" s="26"/>
      <c r="G31" s="26"/>
      <c r="H31" s="26"/>
    </row>
  </sheetData>
  <mergeCells count="34">
    <mergeCell ref="A24:B24"/>
    <mergeCell ref="D24:F24"/>
    <mergeCell ref="A18:A19"/>
    <mergeCell ref="B18:B19"/>
    <mergeCell ref="D18:D19"/>
    <mergeCell ref="E18:E19"/>
    <mergeCell ref="F18:F19"/>
    <mergeCell ref="G16:G17"/>
    <mergeCell ref="H16:H17"/>
    <mergeCell ref="G18:G19"/>
    <mergeCell ref="H18:H19"/>
    <mergeCell ref="A23:B23"/>
    <mergeCell ref="D23:F23"/>
    <mergeCell ref="G10:G11"/>
    <mergeCell ref="H10:H11"/>
    <mergeCell ref="G12:G13"/>
    <mergeCell ref="H12:H13"/>
    <mergeCell ref="A16:A17"/>
    <mergeCell ref="B16:B17"/>
    <mergeCell ref="F10:F11"/>
    <mergeCell ref="A12:A13"/>
    <mergeCell ref="B12:B13"/>
    <mergeCell ref="D12:D13"/>
    <mergeCell ref="E12:E13"/>
    <mergeCell ref="F12:F13"/>
    <mergeCell ref="E10:E11"/>
    <mergeCell ref="D16:D17"/>
    <mergeCell ref="E16:E17"/>
    <mergeCell ref="F16:F17"/>
    <mergeCell ref="A4:D5"/>
    <mergeCell ref="A6:B6"/>
    <mergeCell ref="A10:A11"/>
    <mergeCell ref="B10:B11"/>
    <mergeCell ref="D10:D11"/>
  </mergeCells>
  <hyperlinks>
    <hyperlink ref="D30" r:id="rId1"/>
  </hyperlinks>
  <pageMargins left="0.7" right="0.7" top="0.75" bottom="0.75" header="0.3" footer="0.3"/>
  <pageSetup paperSize="9" scale="56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view="pageBreakPreview" topLeftCell="A22" zoomScaleSheetLayoutView="100" workbookViewId="0">
      <selection activeCell="F43" sqref="F43"/>
    </sheetView>
  </sheetViews>
  <sheetFormatPr defaultRowHeight="15"/>
  <cols>
    <col min="1" max="1" width="22.7109375" customWidth="1"/>
    <col min="2" max="2" width="17.5703125" customWidth="1"/>
    <col min="3" max="3" width="26.5703125" customWidth="1"/>
    <col min="4" max="4" width="16.5703125" customWidth="1"/>
    <col min="5" max="5" width="16.140625" customWidth="1"/>
    <col min="6" max="6" width="14.7109375" customWidth="1"/>
    <col min="7" max="7" width="16.140625" customWidth="1"/>
    <col min="8" max="9" width="20.42578125" customWidth="1"/>
  </cols>
  <sheetData>
    <row r="1" spans="1:8" ht="15.75" customHeight="1">
      <c r="A1" s="7"/>
      <c r="B1" s="7"/>
      <c r="C1" s="7"/>
      <c r="D1" s="7"/>
      <c r="E1" s="7"/>
      <c r="F1" s="8"/>
      <c r="G1" s="26"/>
      <c r="H1" s="26"/>
    </row>
    <row r="2" spans="1:8" ht="15.75" customHeight="1">
      <c r="A2" s="26"/>
      <c r="B2" s="26"/>
      <c r="C2" s="26"/>
      <c r="D2" s="9"/>
      <c r="E2" s="9"/>
      <c r="F2" s="10"/>
      <c r="G2" s="26"/>
      <c r="H2" s="26"/>
    </row>
    <row r="3" spans="1:8" ht="24" customHeight="1">
      <c r="A3" s="26"/>
      <c r="B3" s="26"/>
      <c r="C3" s="26"/>
      <c r="D3" s="10"/>
      <c r="E3" s="10"/>
      <c r="F3" s="10"/>
      <c r="G3" s="26"/>
      <c r="H3" s="26"/>
    </row>
    <row r="4" spans="1:8" ht="15.75">
      <c r="A4" s="95" t="s">
        <v>41</v>
      </c>
      <c r="B4" s="96"/>
      <c r="C4" s="96"/>
      <c r="D4" s="97"/>
      <c r="E4" s="10"/>
      <c r="F4" s="10"/>
      <c r="G4" s="26"/>
      <c r="H4" s="26"/>
    </row>
    <row r="5" spans="1:8" ht="15.75">
      <c r="A5" s="96"/>
      <c r="B5" s="96"/>
      <c r="C5" s="96"/>
      <c r="D5" s="97"/>
      <c r="E5" s="10"/>
      <c r="F5" s="10"/>
      <c r="G5" s="26"/>
      <c r="H5" s="26"/>
    </row>
    <row r="6" spans="1:8" ht="15.75">
      <c r="A6" s="76" t="s">
        <v>20</v>
      </c>
      <c r="B6" s="76"/>
      <c r="C6" s="10"/>
      <c r="D6" s="10"/>
      <c r="E6" s="10"/>
      <c r="F6" s="10"/>
      <c r="G6" s="26"/>
      <c r="H6" s="26"/>
    </row>
    <row r="7" spans="1:8" ht="15.75">
      <c r="A7" s="28" t="s">
        <v>0</v>
      </c>
      <c r="B7" s="27"/>
      <c r="C7" s="10"/>
      <c r="D7" s="10"/>
      <c r="E7" s="10"/>
      <c r="F7" s="10"/>
      <c r="G7" s="26"/>
      <c r="H7" s="26"/>
    </row>
    <row r="8" spans="1:8" ht="16.5" thickBot="1">
      <c r="A8" s="11" t="s">
        <v>65</v>
      </c>
      <c r="B8" s="11"/>
      <c r="C8" s="10"/>
      <c r="D8" s="10"/>
      <c r="E8" s="10"/>
      <c r="F8" s="10"/>
      <c r="G8" s="26"/>
      <c r="H8" s="26"/>
    </row>
    <row r="9" spans="1:8" ht="73.5" customHeight="1" thickBot="1">
      <c r="A9" s="35" t="s">
        <v>26</v>
      </c>
      <c r="B9" s="36" t="s">
        <v>27</v>
      </c>
      <c r="C9" s="37" t="s">
        <v>24</v>
      </c>
      <c r="D9" s="38" t="s">
        <v>28</v>
      </c>
      <c r="E9" s="39" t="s">
        <v>29</v>
      </c>
      <c r="F9" s="35" t="s">
        <v>30</v>
      </c>
      <c r="G9" s="55" t="s">
        <v>31</v>
      </c>
      <c r="H9" s="54" t="s">
        <v>37</v>
      </c>
    </row>
    <row r="10" spans="1:8" ht="33" customHeight="1">
      <c r="A10" s="139" t="s">
        <v>42</v>
      </c>
      <c r="B10" s="141">
        <v>126</v>
      </c>
      <c r="C10" s="33" t="s">
        <v>7</v>
      </c>
      <c r="D10" s="143">
        <v>14</v>
      </c>
      <c r="E10" s="137">
        <v>6000</v>
      </c>
      <c r="F10" s="145">
        <f>E10*D10*B10</f>
        <v>10584000</v>
      </c>
      <c r="G10" s="119">
        <v>0.5</v>
      </c>
      <c r="H10" s="121">
        <f>F10/2</f>
        <v>5292000</v>
      </c>
    </row>
    <row r="11" spans="1:8" ht="37.5" customHeight="1" thickBot="1">
      <c r="A11" s="140"/>
      <c r="B11" s="142"/>
      <c r="C11" s="34" t="s">
        <v>34</v>
      </c>
      <c r="D11" s="144"/>
      <c r="E11" s="138"/>
      <c r="F11" s="146"/>
      <c r="G11" s="120"/>
      <c r="H11" s="122"/>
    </row>
    <row r="12" spans="1:8" ht="33.75" customHeight="1">
      <c r="A12" s="139" t="s">
        <v>42</v>
      </c>
      <c r="B12" s="141">
        <v>189</v>
      </c>
      <c r="C12" s="33" t="s">
        <v>35</v>
      </c>
      <c r="D12" s="143">
        <v>14</v>
      </c>
      <c r="E12" s="137">
        <v>6000</v>
      </c>
      <c r="F12" s="145">
        <f>E12*D12*B12</f>
        <v>15876000</v>
      </c>
      <c r="G12" s="119">
        <v>0.5</v>
      </c>
      <c r="H12" s="121">
        <f>F12/2</f>
        <v>7938000</v>
      </c>
    </row>
    <row r="13" spans="1:8" ht="33" customHeight="1" thickBot="1">
      <c r="A13" s="140"/>
      <c r="B13" s="142"/>
      <c r="C13" s="34" t="s">
        <v>36</v>
      </c>
      <c r="D13" s="144"/>
      <c r="E13" s="138"/>
      <c r="F13" s="146"/>
      <c r="G13" s="120"/>
      <c r="H13" s="122"/>
    </row>
    <row r="14" spans="1:8" ht="7.5" customHeight="1" thickBot="1">
      <c r="A14" s="19"/>
      <c r="B14" s="19"/>
      <c r="C14" s="20"/>
      <c r="D14" s="19"/>
      <c r="E14" s="21"/>
      <c r="F14" s="22"/>
      <c r="G14" s="26"/>
      <c r="H14" s="26"/>
    </row>
    <row r="15" spans="1:8" ht="64.5" thickBot="1">
      <c r="A15" s="35" t="s">
        <v>26</v>
      </c>
      <c r="B15" s="36" t="s">
        <v>27</v>
      </c>
      <c r="C15" s="37" t="s">
        <v>24</v>
      </c>
      <c r="D15" s="38" t="s">
        <v>28</v>
      </c>
      <c r="E15" s="39" t="s">
        <v>29</v>
      </c>
      <c r="F15" s="35" t="s">
        <v>30</v>
      </c>
      <c r="G15" s="55" t="s">
        <v>31</v>
      </c>
      <c r="H15" s="54" t="s">
        <v>32</v>
      </c>
    </row>
    <row r="16" spans="1:8" ht="30.75">
      <c r="A16" s="149" t="s">
        <v>42</v>
      </c>
      <c r="B16" s="151">
        <v>126</v>
      </c>
      <c r="C16" s="40" t="s">
        <v>7</v>
      </c>
      <c r="D16" s="153">
        <v>30</v>
      </c>
      <c r="E16" s="155">
        <v>6000</v>
      </c>
      <c r="F16" s="147">
        <f>E16*D16*B16</f>
        <v>22680000</v>
      </c>
      <c r="G16" s="135">
        <v>0.5</v>
      </c>
      <c r="H16" s="133">
        <f>F16/2</f>
        <v>11340000</v>
      </c>
    </row>
    <row r="17" spans="1:9" ht="31.5" thickBot="1">
      <c r="A17" s="150"/>
      <c r="B17" s="152"/>
      <c r="C17" s="41" t="s">
        <v>34</v>
      </c>
      <c r="D17" s="154"/>
      <c r="E17" s="156"/>
      <c r="F17" s="148"/>
      <c r="G17" s="136"/>
      <c r="H17" s="134"/>
    </row>
    <row r="18" spans="1:9" ht="30.75">
      <c r="A18" s="149" t="s">
        <v>42</v>
      </c>
      <c r="B18" s="151">
        <v>189</v>
      </c>
      <c r="C18" s="40" t="s">
        <v>35</v>
      </c>
      <c r="D18" s="153">
        <v>30</v>
      </c>
      <c r="E18" s="155">
        <v>6000</v>
      </c>
      <c r="F18" s="147">
        <f>E18*D18*B18</f>
        <v>34020000</v>
      </c>
      <c r="G18" s="135">
        <v>0.5</v>
      </c>
      <c r="H18" s="133">
        <f>F18/2</f>
        <v>17010000</v>
      </c>
    </row>
    <row r="19" spans="1:9" ht="31.5" thickBot="1">
      <c r="A19" s="150"/>
      <c r="B19" s="152"/>
      <c r="C19" s="41" t="s">
        <v>36</v>
      </c>
      <c r="D19" s="154"/>
      <c r="E19" s="156"/>
      <c r="F19" s="148"/>
      <c r="G19" s="136"/>
      <c r="H19" s="134"/>
    </row>
    <row r="20" spans="1:9" ht="15.75">
      <c r="A20" s="32"/>
      <c r="B20" s="23"/>
      <c r="C20" s="32"/>
      <c r="D20" s="23"/>
      <c r="E20" s="23"/>
      <c r="F20" s="23"/>
      <c r="G20" s="26"/>
      <c r="H20" s="26"/>
    </row>
    <row r="21" spans="1:9" ht="15.75">
      <c r="A21" s="11" t="s">
        <v>38</v>
      </c>
      <c r="B21" s="11"/>
      <c r="C21" s="11"/>
      <c r="D21" s="10"/>
      <c r="E21" s="10"/>
      <c r="F21" s="10"/>
      <c r="G21" s="31"/>
      <c r="H21" s="31"/>
    </row>
    <row r="22" spans="1:9" ht="27" customHeight="1" thickBot="1">
      <c r="A22" s="4" t="s">
        <v>19</v>
      </c>
      <c r="B22" s="4"/>
      <c r="C22" s="4"/>
      <c r="D22" s="4"/>
      <c r="E22" s="4"/>
      <c r="F22" s="23"/>
      <c r="G22" s="31"/>
      <c r="H22" s="31"/>
    </row>
    <row r="23" spans="1:9" ht="23.25" customHeight="1">
      <c r="A23" s="98" t="s">
        <v>18</v>
      </c>
      <c r="B23" s="99"/>
      <c r="C23" s="24" t="s">
        <v>14</v>
      </c>
      <c r="D23" s="105" t="s">
        <v>39</v>
      </c>
      <c r="E23" s="106"/>
      <c r="F23" s="107"/>
      <c r="G23" s="31"/>
      <c r="H23" s="31"/>
    </row>
    <row r="24" spans="1:9" ht="24" customHeight="1" thickBot="1">
      <c r="A24" s="100" t="s">
        <v>15</v>
      </c>
      <c r="B24" s="101"/>
      <c r="C24" s="25" t="s">
        <v>16</v>
      </c>
      <c r="D24" s="102" t="s">
        <v>40</v>
      </c>
      <c r="E24" s="103"/>
      <c r="F24" s="104"/>
      <c r="G24" s="31"/>
      <c r="H24" s="31"/>
    </row>
    <row r="25" spans="1:9" ht="22.5" customHeight="1">
      <c r="A25" s="42"/>
      <c r="B25" s="42"/>
      <c r="C25" s="43"/>
      <c r="D25" s="42"/>
      <c r="E25" s="44"/>
      <c r="F25" s="45"/>
      <c r="G25" s="31"/>
      <c r="H25" s="31"/>
    </row>
    <row r="26" spans="1:9" ht="27">
      <c r="A26" s="26"/>
      <c r="B26" s="26"/>
      <c r="C26" s="26"/>
      <c r="D26" s="26"/>
      <c r="E26" s="170" t="s">
        <v>66</v>
      </c>
      <c r="F26" s="171"/>
      <c r="G26" s="171"/>
      <c r="H26" s="74"/>
      <c r="I26" s="1"/>
    </row>
    <row r="27" spans="1:9" ht="27.75">
      <c r="A27" s="26"/>
      <c r="B27" s="26"/>
      <c r="C27" s="26"/>
      <c r="D27" s="26"/>
      <c r="E27" s="172" t="s">
        <v>67</v>
      </c>
      <c r="F27" s="173"/>
      <c r="G27" s="174"/>
      <c r="H27" s="73"/>
    </row>
    <row r="28" spans="1:9" ht="27.75">
      <c r="A28" s="26"/>
      <c r="B28" s="26"/>
      <c r="C28" s="26"/>
      <c r="D28" s="26"/>
      <c r="E28" s="172" t="s">
        <v>68</v>
      </c>
      <c r="F28" s="173"/>
      <c r="G28" s="174"/>
      <c r="H28" s="73"/>
    </row>
    <row r="29" spans="1:9" ht="27.75">
      <c r="A29" s="26"/>
      <c r="B29" s="26"/>
      <c r="C29" s="26"/>
      <c r="D29" s="26"/>
      <c r="E29" s="172" t="s">
        <v>69</v>
      </c>
      <c r="F29" s="175"/>
      <c r="G29" s="174"/>
      <c r="H29" s="73"/>
    </row>
    <row r="30" spans="1:9" ht="27.75">
      <c r="A30" s="26"/>
      <c r="B30" s="26"/>
      <c r="C30" s="26"/>
      <c r="D30" s="26"/>
      <c r="E30" s="176" t="s">
        <v>70</v>
      </c>
      <c r="F30" s="177"/>
      <c r="G30" s="171"/>
      <c r="H30" s="73"/>
    </row>
    <row r="31" spans="1:9" ht="20.25">
      <c r="A31" s="26"/>
      <c r="B31" s="26"/>
      <c r="C31" s="26"/>
      <c r="D31" s="26"/>
      <c r="E31" s="26"/>
      <c r="F31" s="26"/>
      <c r="G31" s="75"/>
      <c r="H31" s="73"/>
    </row>
    <row r="32" spans="1:9">
      <c r="A32" s="26"/>
      <c r="B32" s="26"/>
      <c r="C32" s="26"/>
      <c r="D32" s="26"/>
      <c r="E32" s="26"/>
      <c r="F32" s="26"/>
      <c r="G32" s="26"/>
      <c r="H32" s="26"/>
    </row>
  </sheetData>
  <mergeCells count="34">
    <mergeCell ref="A23:B23"/>
    <mergeCell ref="D23:F23"/>
    <mergeCell ref="A24:B24"/>
    <mergeCell ref="D24:F24"/>
    <mergeCell ref="H16:H17"/>
    <mergeCell ref="A18:A19"/>
    <mergeCell ref="B18:B19"/>
    <mergeCell ref="D18:D19"/>
    <mergeCell ref="E18:E19"/>
    <mergeCell ref="F18:F19"/>
    <mergeCell ref="G18:G19"/>
    <mergeCell ref="H18:H19"/>
    <mergeCell ref="A16:A17"/>
    <mergeCell ref="B16:B17"/>
    <mergeCell ref="D16:D17"/>
    <mergeCell ref="E16:E17"/>
    <mergeCell ref="F16:F17"/>
    <mergeCell ref="G16:G17"/>
    <mergeCell ref="F10:F11"/>
    <mergeCell ref="G10:G11"/>
    <mergeCell ref="H10:H11"/>
    <mergeCell ref="G12:G13"/>
    <mergeCell ref="H12:H13"/>
    <mergeCell ref="A12:A13"/>
    <mergeCell ref="B12:B13"/>
    <mergeCell ref="D12:D13"/>
    <mergeCell ref="E12:E13"/>
    <mergeCell ref="F12:F13"/>
    <mergeCell ref="E10:E11"/>
    <mergeCell ref="A4:D5"/>
    <mergeCell ref="A6:B6"/>
    <mergeCell ref="A10:A11"/>
    <mergeCell ref="B10:B11"/>
    <mergeCell ref="D10:D11"/>
  </mergeCells>
  <hyperlinks>
    <hyperlink ref="E30" r:id="rId1"/>
  </hyperlinks>
  <pageMargins left="0.7" right="0.7" top="0.75" bottom="0.75" header="0.3" footer="0.3"/>
  <pageSetup paperSize="9" scale="56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view="pageBreakPreview" zoomScaleSheetLayoutView="100" workbookViewId="0">
      <selection activeCell="E17" sqref="E17:G21"/>
    </sheetView>
  </sheetViews>
  <sheetFormatPr defaultRowHeight="15"/>
  <cols>
    <col min="1" max="1" width="29.7109375" customWidth="1"/>
    <col min="2" max="2" width="18.85546875" customWidth="1"/>
    <col min="3" max="3" width="24.140625" customWidth="1"/>
    <col min="4" max="4" width="14.42578125" customWidth="1"/>
    <col min="5" max="5" width="17.85546875" customWidth="1"/>
    <col min="6" max="6" width="16.7109375" customWidth="1"/>
    <col min="7" max="7" width="16.42578125" customWidth="1"/>
    <col min="8" max="8" width="19.7109375" customWidth="1"/>
  </cols>
  <sheetData>
    <row r="1" spans="1:8" ht="15.75" customHeight="1">
      <c r="A1" s="7"/>
      <c r="B1" s="7"/>
      <c r="C1" s="7"/>
      <c r="D1" s="7"/>
      <c r="E1" s="7"/>
      <c r="F1" s="8"/>
      <c r="G1" s="26"/>
      <c r="H1" s="26"/>
    </row>
    <row r="2" spans="1:8" ht="15.75" customHeight="1">
      <c r="A2" s="26"/>
      <c r="B2" s="26"/>
      <c r="C2" s="26"/>
      <c r="D2" s="9"/>
      <c r="E2" s="9"/>
      <c r="F2" s="10"/>
      <c r="G2" s="26"/>
      <c r="H2" s="26"/>
    </row>
    <row r="3" spans="1:8" ht="24" customHeight="1">
      <c r="A3" s="26"/>
      <c r="B3" s="26"/>
      <c r="C3" s="26"/>
      <c r="D3" s="10"/>
      <c r="E3" s="10"/>
      <c r="F3" s="10"/>
      <c r="G3" s="26"/>
      <c r="H3" s="26"/>
    </row>
    <row r="4" spans="1:8" ht="15.75">
      <c r="A4" s="95" t="s">
        <v>55</v>
      </c>
      <c r="B4" s="96"/>
      <c r="C4" s="96"/>
      <c r="D4" s="97"/>
      <c r="E4" s="157"/>
      <c r="F4" s="10"/>
      <c r="G4" s="26"/>
      <c r="H4" s="26"/>
    </row>
    <row r="5" spans="1:8" ht="15.75">
      <c r="A5" s="96"/>
      <c r="B5" s="96"/>
      <c r="C5" s="96"/>
      <c r="D5" s="97"/>
      <c r="E5" s="157"/>
      <c r="F5" s="10"/>
      <c r="G5" s="26"/>
      <c r="H5" s="26"/>
    </row>
    <row r="6" spans="1:8" ht="15.75">
      <c r="A6" s="76" t="s">
        <v>20</v>
      </c>
      <c r="B6" s="76"/>
      <c r="C6" s="10"/>
      <c r="D6" s="10"/>
      <c r="E6" s="10"/>
      <c r="F6" s="10"/>
      <c r="G6" s="26"/>
      <c r="H6" s="26"/>
    </row>
    <row r="7" spans="1:8" ht="15.75">
      <c r="A7" s="28" t="s">
        <v>44</v>
      </c>
      <c r="B7" s="27"/>
      <c r="C7" s="10"/>
      <c r="D7" s="10"/>
      <c r="E7" s="10"/>
      <c r="F7" s="10"/>
      <c r="G7" s="26"/>
      <c r="H7" s="26"/>
    </row>
    <row r="8" spans="1:8" ht="15.75">
      <c r="A8" s="11" t="s">
        <v>65</v>
      </c>
      <c r="B8" s="11"/>
      <c r="C8" s="10"/>
      <c r="D8" s="10"/>
      <c r="E8" s="10"/>
      <c r="F8" s="10"/>
      <c r="G8" s="26"/>
      <c r="H8" s="26"/>
    </row>
    <row r="9" spans="1:8" ht="15.75">
      <c r="A9" s="46" t="s">
        <v>45</v>
      </c>
      <c r="B9" s="11"/>
      <c r="C9" s="10"/>
      <c r="D9" s="10"/>
      <c r="E9" s="10"/>
      <c r="F9" s="10"/>
      <c r="G9" s="26"/>
      <c r="H9" s="26"/>
    </row>
    <row r="10" spans="1:8" ht="15.75">
      <c r="A10" s="162" t="s">
        <v>43</v>
      </c>
      <c r="B10" s="162"/>
      <c r="C10" s="29"/>
      <c r="D10" s="30"/>
      <c r="E10" s="30"/>
      <c r="F10" s="30"/>
      <c r="G10" s="26"/>
      <c r="H10" s="26"/>
    </row>
    <row r="11" spans="1:8" ht="15.75">
      <c r="A11" s="162" t="s">
        <v>54</v>
      </c>
      <c r="B11" s="163"/>
      <c r="C11" s="163"/>
      <c r="D11" s="30"/>
      <c r="E11" s="30"/>
      <c r="F11" s="30"/>
      <c r="G11" s="26"/>
      <c r="H11" s="26"/>
    </row>
    <row r="12" spans="1:8" ht="10.5" customHeight="1">
      <c r="A12" s="160"/>
      <c r="B12" s="161"/>
      <c r="C12" s="20"/>
      <c r="D12" s="161"/>
      <c r="E12" s="158"/>
      <c r="F12" s="159"/>
      <c r="G12" s="26"/>
      <c r="H12" s="26"/>
    </row>
    <row r="13" spans="1:8" ht="19.5" hidden="1" customHeight="1">
      <c r="A13" s="160"/>
      <c r="B13" s="161"/>
      <c r="C13" s="20"/>
      <c r="D13" s="161"/>
      <c r="E13" s="158"/>
      <c r="F13" s="159"/>
      <c r="G13" s="26"/>
      <c r="H13" s="26"/>
    </row>
    <row r="14" spans="1:8" ht="87" customHeight="1">
      <c r="A14" s="51" t="s">
        <v>1</v>
      </c>
      <c r="B14" s="51" t="s">
        <v>2</v>
      </c>
      <c r="C14" s="51" t="s">
        <v>3</v>
      </c>
      <c r="D14" s="51" t="s">
        <v>46</v>
      </c>
      <c r="E14" s="51" t="s">
        <v>47</v>
      </c>
      <c r="F14" s="51" t="s">
        <v>22</v>
      </c>
      <c r="G14" s="52" t="s">
        <v>48</v>
      </c>
      <c r="H14" s="52" t="s">
        <v>49</v>
      </c>
    </row>
    <row r="15" spans="1:8" ht="33" customHeight="1">
      <c r="A15" s="48" t="s">
        <v>50</v>
      </c>
      <c r="B15" s="48">
        <v>30</v>
      </c>
      <c r="C15" s="47" t="s">
        <v>51</v>
      </c>
      <c r="D15" s="48" t="s">
        <v>52</v>
      </c>
      <c r="E15" s="49">
        <v>504000</v>
      </c>
      <c r="F15" s="50">
        <f>E15*B15</f>
        <v>15120000</v>
      </c>
      <c r="G15" s="53">
        <f>48000*B15</f>
        <v>1440000</v>
      </c>
      <c r="H15" s="53">
        <f>F15+G15</f>
        <v>16560000</v>
      </c>
    </row>
    <row r="16" spans="1:8" ht="33" customHeight="1">
      <c r="A16" s="48" t="s">
        <v>50</v>
      </c>
      <c r="B16" s="48">
        <v>33</v>
      </c>
      <c r="C16" s="47" t="s">
        <v>53</v>
      </c>
      <c r="D16" s="48" t="s">
        <v>52</v>
      </c>
      <c r="E16" s="49">
        <v>504000</v>
      </c>
      <c r="F16" s="50">
        <f>E16*B16</f>
        <v>16632000</v>
      </c>
      <c r="G16" s="53">
        <f>48000*B16</f>
        <v>1584000</v>
      </c>
      <c r="H16" s="53">
        <f>F16+G16</f>
        <v>18216000</v>
      </c>
    </row>
    <row r="17" spans="1:9" ht="27">
      <c r="A17" s="160"/>
      <c r="B17" s="161"/>
      <c r="C17" s="20"/>
      <c r="D17" s="161"/>
      <c r="E17" s="170" t="s">
        <v>66</v>
      </c>
      <c r="F17" s="171"/>
      <c r="G17" s="171"/>
      <c r="H17" s="26"/>
    </row>
    <row r="18" spans="1:9" ht="27.75">
      <c r="A18" s="160"/>
      <c r="B18" s="161"/>
      <c r="C18" s="20"/>
      <c r="D18" s="161"/>
      <c r="E18" s="172" t="s">
        <v>67</v>
      </c>
      <c r="F18" s="173"/>
      <c r="G18" s="174"/>
      <c r="H18" s="26"/>
    </row>
    <row r="19" spans="1:9" ht="27.75">
      <c r="A19" s="26"/>
      <c r="B19" s="26"/>
      <c r="C19" s="26"/>
      <c r="D19" s="26"/>
      <c r="E19" s="172" t="s">
        <v>68</v>
      </c>
      <c r="F19" s="173"/>
      <c r="G19" s="174"/>
      <c r="H19" s="73"/>
      <c r="I19" s="1"/>
    </row>
    <row r="20" spans="1:9" ht="27.75">
      <c r="A20" s="26"/>
      <c r="B20" s="26"/>
      <c r="C20" s="26"/>
      <c r="D20" s="26"/>
      <c r="E20" s="172" t="s">
        <v>69</v>
      </c>
      <c r="F20" s="175"/>
      <c r="G20" s="174"/>
      <c r="H20" s="73"/>
    </row>
    <row r="21" spans="1:9" ht="27.75">
      <c r="A21" s="26"/>
      <c r="B21" s="26"/>
      <c r="C21" s="26"/>
      <c r="D21" s="26"/>
      <c r="E21" s="176" t="s">
        <v>70</v>
      </c>
      <c r="F21" s="177"/>
      <c r="G21" s="171"/>
      <c r="H21" s="73"/>
    </row>
    <row r="22" spans="1:9" ht="20.25">
      <c r="A22" s="26"/>
      <c r="B22" s="26"/>
      <c r="C22" s="26"/>
      <c r="D22" s="26"/>
      <c r="E22" s="26"/>
      <c r="F22" s="26"/>
      <c r="G22" s="73"/>
      <c r="H22" s="73"/>
    </row>
    <row r="23" spans="1:9" ht="20.25">
      <c r="A23" s="26"/>
      <c r="B23" s="26"/>
      <c r="C23" s="26"/>
      <c r="D23" s="26"/>
      <c r="E23" s="26"/>
      <c r="F23" s="26"/>
      <c r="G23" s="75"/>
      <c r="H23" s="73"/>
    </row>
    <row r="24" spans="1:9">
      <c r="A24" s="26"/>
      <c r="B24" s="26"/>
      <c r="C24" s="26"/>
      <c r="D24" s="26"/>
      <c r="E24" s="26"/>
      <c r="F24" s="26"/>
      <c r="G24" s="26"/>
      <c r="H24" s="26"/>
    </row>
  </sheetData>
  <mergeCells count="12">
    <mergeCell ref="A4:E5"/>
    <mergeCell ref="F12:F13"/>
    <mergeCell ref="A6:B6"/>
    <mergeCell ref="A12:A13"/>
    <mergeCell ref="B12:B13"/>
    <mergeCell ref="D12:D13"/>
    <mergeCell ref="E12:E13"/>
    <mergeCell ref="A10:B10"/>
    <mergeCell ref="A11:C11"/>
    <mergeCell ref="A17:A18"/>
    <mergeCell ref="B17:B18"/>
    <mergeCell ref="D17:D18"/>
  </mergeCells>
  <hyperlinks>
    <hyperlink ref="E21" r:id="rId1"/>
  </hyperlinks>
  <pageMargins left="0.7" right="0.7" top="0.75" bottom="0.75" header="0.3" footer="0.3"/>
  <pageSetup paperSize="9" scale="55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2"/>
  <sheetViews>
    <sheetView tabSelected="1" view="pageBreakPreview" topLeftCell="A7" zoomScaleSheetLayoutView="100" workbookViewId="0">
      <selection activeCell="I25" sqref="I25"/>
    </sheetView>
  </sheetViews>
  <sheetFormatPr defaultRowHeight="15"/>
  <cols>
    <col min="1" max="1" width="34.7109375" customWidth="1"/>
    <col min="2" max="2" width="40.42578125" customWidth="1"/>
    <col min="3" max="3" width="21.5703125" customWidth="1"/>
    <col min="4" max="4" width="21.85546875" customWidth="1"/>
    <col min="5" max="5" width="22.28515625" customWidth="1"/>
    <col min="6" max="6" width="18.42578125" customWidth="1"/>
  </cols>
  <sheetData>
    <row r="1" spans="1:6" ht="15.75" customHeight="1">
      <c r="A1" s="7"/>
      <c r="B1" s="7"/>
      <c r="C1" s="7"/>
      <c r="D1" s="7"/>
      <c r="E1" s="7"/>
      <c r="F1" s="8"/>
    </row>
    <row r="2" spans="1:6" ht="15.75" customHeight="1">
      <c r="A2" s="26"/>
      <c r="B2" s="26"/>
      <c r="C2" s="26"/>
      <c r="D2" s="9"/>
      <c r="E2" s="9"/>
      <c r="F2" s="10"/>
    </row>
    <row r="3" spans="1:6" ht="24" customHeight="1">
      <c r="A3" s="26"/>
      <c r="B3" s="26"/>
      <c r="C3" s="26"/>
      <c r="D3" s="10"/>
      <c r="E3" s="10"/>
      <c r="F3" s="10"/>
    </row>
    <row r="4" spans="1:6" ht="15.75">
      <c r="A4" s="95" t="s">
        <v>56</v>
      </c>
      <c r="B4" s="96"/>
      <c r="C4" s="96"/>
      <c r="D4" s="97"/>
      <c r="E4" s="10"/>
      <c r="F4" s="10"/>
    </row>
    <row r="5" spans="1:6" ht="15.75">
      <c r="A5" s="96"/>
      <c r="B5" s="96"/>
      <c r="C5" s="96"/>
      <c r="D5" s="97"/>
      <c r="E5" s="10"/>
      <c r="F5" s="10"/>
    </row>
    <row r="6" spans="1:6" ht="15.75">
      <c r="A6" s="76" t="s">
        <v>20</v>
      </c>
      <c r="B6" s="76"/>
      <c r="C6" s="10"/>
      <c r="D6" s="10"/>
      <c r="E6" s="10"/>
      <c r="F6" s="10"/>
    </row>
    <row r="7" spans="1:6" ht="15.75">
      <c r="A7" s="28" t="s">
        <v>57</v>
      </c>
      <c r="B7" s="27"/>
      <c r="C7" s="10"/>
      <c r="D7" s="10"/>
      <c r="E7" s="10"/>
      <c r="F7" s="10"/>
    </row>
    <row r="8" spans="1:6" ht="15.75">
      <c r="A8" s="166" t="s">
        <v>58</v>
      </c>
      <c r="B8" s="167"/>
      <c r="C8" s="167"/>
      <c r="D8" s="157"/>
      <c r="E8" s="10"/>
      <c r="F8" s="10"/>
    </row>
    <row r="9" spans="1:6" ht="15.75">
      <c r="A9" s="11" t="s">
        <v>65</v>
      </c>
      <c r="B9" s="11"/>
      <c r="C9" s="10"/>
      <c r="D9" s="10"/>
      <c r="E9" s="10"/>
      <c r="F9" s="10"/>
    </row>
    <row r="10" spans="1:6" ht="15.75">
      <c r="A10" s="63"/>
      <c r="B10" s="63"/>
      <c r="C10" s="63"/>
      <c r="D10" s="63"/>
      <c r="E10" s="63"/>
      <c r="F10" s="63"/>
    </row>
    <row r="11" spans="1:6" ht="21.75" customHeight="1">
      <c r="A11" s="168" t="s">
        <v>59</v>
      </c>
      <c r="B11" s="169"/>
      <c r="C11" s="169"/>
      <c r="D11" s="169"/>
      <c r="E11" s="169"/>
      <c r="F11" s="45"/>
    </row>
    <row r="12" spans="1:6" ht="19.5" customHeight="1">
      <c r="A12" s="42"/>
      <c r="B12" s="42"/>
      <c r="C12" s="164" t="s">
        <v>23</v>
      </c>
      <c r="D12" s="165"/>
      <c r="E12" s="165"/>
      <c r="F12" s="45"/>
    </row>
    <row r="13" spans="1:6" ht="15.75">
      <c r="A13" s="42"/>
      <c r="B13" s="42"/>
      <c r="C13" s="71">
        <v>126</v>
      </c>
      <c r="D13" s="67">
        <v>189</v>
      </c>
      <c r="E13" s="71">
        <v>315</v>
      </c>
      <c r="F13" s="45"/>
    </row>
    <row r="14" spans="1:6" ht="41.25" customHeight="1">
      <c r="A14" s="68" t="s">
        <v>62</v>
      </c>
      <c r="B14" s="68" t="s">
        <v>60</v>
      </c>
      <c r="C14" s="70">
        <f>C13*A15*21</f>
        <v>7938000</v>
      </c>
      <c r="D14" s="70">
        <f>A15*D13*21</f>
        <v>11907000</v>
      </c>
      <c r="E14" s="70">
        <f>A15*E13*21</f>
        <v>19845000</v>
      </c>
      <c r="F14" s="45"/>
    </row>
    <row r="15" spans="1:6" ht="48" customHeight="1">
      <c r="A15" s="72">
        <v>3000</v>
      </c>
      <c r="B15" s="68" t="s">
        <v>61</v>
      </c>
      <c r="C15" s="70">
        <v>1411200</v>
      </c>
      <c r="D15" s="70">
        <v>1982400</v>
      </c>
      <c r="E15" s="70">
        <v>3309600</v>
      </c>
      <c r="F15" s="45"/>
    </row>
    <row r="16" spans="1:6" ht="45" customHeight="1">
      <c r="A16" s="42"/>
      <c r="B16" s="68" t="s">
        <v>63</v>
      </c>
      <c r="C16" s="69">
        <f>C14+C15</f>
        <v>9349200</v>
      </c>
      <c r="D16" s="69">
        <f>D14+D15</f>
        <v>13889400</v>
      </c>
      <c r="E16" s="69">
        <f>E14+E15</f>
        <v>23154600</v>
      </c>
      <c r="F16" s="45"/>
    </row>
    <row r="17" spans="1:9" ht="15.75">
      <c r="A17" s="42"/>
      <c r="B17" s="42"/>
      <c r="C17" s="43"/>
      <c r="D17" s="42"/>
      <c r="E17" s="44"/>
      <c r="F17" s="45"/>
    </row>
    <row r="18" spans="1:9" ht="21">
      <c r="A18" s="168" t="s">
        <v>64</v>
      </c>
      <c r="B18" s="169"/>
      <c r="C18" s="169"/>
      <c r="D18" s="169"/>
      <c r="E18" s="169"/>
      <c r="F18" s="45"/>
    </row>
    <row r="19" spans="1:9" ht="15.75">
      <c r="A19" s="42"/>
      <c r="B19" s="42"/>
      <c r="C19" s="164" t="s">
        <v>23</v>
      </c>
      <c r="D19" s="165"/>
      <c r="E19" s="165"/>
      <c r="F19" s="45"/>
    </row>
    <row r="20" spans="1:9" ht="15.75">
      <c r="A20" s="42"/>
      <c r="B20" s="42"/>
      <c r="C20" s="71">
        <v>126</v>
      </c>
      <c r="D20" s="67">
        <v>189</v>
      </c>
      <c r="E20" s="71">
        <v>315</v>
      </c>
      <c r="F20" s="65"/>
    </row>
    <row r="21" spans="1:9" ht="34.5" customHeight="1">
      <c r="A21" s="68" t="s">
        <v>62</v>
      </c>
      <c r="B21" s="68" t="s">
        <v>60</v>
      </c>
      <c r="C21" s="70">
        <f>C20*A22*21</f>
        <v>19051200</v>
      </c>
      <c r="D21" s="70">
        <f>A22*D20*21</f>
        <v>28576800</v>
      </c>
      <c r="E21" s="70">
        <f>A22*E20*21</f>
        <v>47628000</v>
      </c>
      <c r="F21" s="65"/>
    </row>
    <row r="22" spans="1:9" ht="31.5">
      <c r="A22" s="72">
        <v>7200</v>
      </c>
      <c r="B22" s="68" t="s">
        <v>61</v>
      </c>
      <c r="C22" s="70">
        <v>4032000</v>
      </c>
      <c r="D22" s="70">
        <v>5664000</v>
      </c>
      <c r="E22" s="70">
        <v>9456000</v>
      </c>
      <c r="F22" s="65"/>
    </row>
    <row r="23" spans="1:9" ht="37.5" customHeight="1">
      <c r="A23" s="42"/>
      <c r="B23" s="68" t="s">
        <v>63</v>
      </c>
      <c r="C23" s="69">
        <f>C21+C22</f>
        <v>23083200</v>
      </c>
      <c r="D23" s="69">
        <f>D21+D22</f>
        <v>34240800</v>
      </c>
      <c r="E23" s="69">
        <f>E21+E22</f>
        <v>57084000</v>
      </c>
      <c r="F23" s="45"/>
    </row>
    <row r="24" spans="1:9" ht="23.25" customHeight="1">
      <c r="A24" s="42"/>
      <c r="B24" s="42"/>
      <c r="C24" s="43"/>
      <c r="D24" s="42"/>
      <c r="E24" s="44"/>
      <c r="F24" s="45"/>
    </row>
    <row r="25" spans="1:9" ht="24" customHeight="1">
      <c r="A25" s="42"/>
      <c r="B25" s="42"/>
      <c r="C25" s="170" t="s">
        <v>66</v>
      </c>
      <c r="D25" s="171"/>
      <c r="E25" s="171"/>
      <c r="F25" s="45"/>
    </row>
    <row r="26" spans="1:9" ht="22.5" customHeight="1">
      <c r="A26" s="42"/>
      <c r="B26" s="42"/>
      <c r="C26" s="172" t="s">
        <v>67</v>
      </c>
      <c r="D26" s="173"/>
      <c r="E26" s="174"/>
      <c r="F26" s="45"/>
    </row>
    <row r="27" spans="1:9" ht="27.75">
      <c r="A27" s="65"/>
      <c r="B27" s="65"/>
      <c r="C27" s="172" t="s">
        <v>68</v>
      </c>
      <c r="D27" s="173"/>
      <c r="E27" s="174"/>
      <c r="F27" s="65"/>
    </row>
    <row r="28" spans="1:9" ht="27.75">
      <c r="A28" s="66"/>
      <c r="B28" s="66"/>
      <c r="C28" s="172" t="s">
        <v>69</v>
      </c>
      <c r="D28" s="175"/>
      <c r="E28" s="174"/>
      <c r="F28" s="65"/>
    </row>
    <row r="29" spans="1:9" ht="27.75">
      <c r="A29" s="65"/>
      <c r="B29" s="65"/>
      <c r="C29" s="176" t="s">
        <v>70</v>
      </c>
      <c r="D29" s="177"/>
      <c r="E29" s="171"/>
      <c r="F29" s="65"/>
      <c r="G29" s="1"/>
      <c r="H29" s="1"/>
      <c r="I29" s="1"/>
    </row>
    <row r="30" spans="1:9" ht="15.75">
      <c r="A30" s="63"/>
      <c r="B30" s="63"/>
      <c r="C30" s="63"/>
      <c r="D30" s="45"/>
      <c r="E30" s="45"/>
      <c r="F30" s="64"/>
      <c r="G30" s="2"/>
      <c r="H30" s="2"/>
      <c r="I30" s="1"/>
    </row>
    <row r="31" spans="1:9" ht="15.75">
      <c r="A31" s="63"/>
      <c r="B31" s="63"/>
      <c r="C31" s="63"/>
      <c r="D31" s="45"/>
      <c r="E31" s="45"/>
      <c r="F31" s="64"/>
      <c r="G31" s="3"/>
      <c r="H31" s="3"/>
      <c r="I31" s="1"/>
    </row>
    <row r="32" spans="1:9">
      <c r="F32" s="1"/>
      <c r="G32" s="1"/>
      <c r="H32" s="1"/>
      <c r="I32" s="1"/>
    </row>
  </sheetData>
  <mergeCells count="7">
    <mergeCell ref="A4:D5"/>
    <mergeCell ref="A6:B6"/>
    <mergeCell ref="C19:E19"/>
    <mergeCell ref="A8:D8"/>
    <mergeCell ref="A11:E11"/>
    <mergeCell ref="C12:E12"/>
    <mergeCell ref="A18:E18"/>
  </mergeCells>
  <hyperlinks>
    <hyperlink ref="C29" r:id="rId1"/>
  </hyperlinks>
  <pageMargins left="0.7" right="0.7" top="0.75" bottom="0.75" header="0.3" footer="0.3"/>
  <pageSetup paperSize="9" scale="6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Листовка А4</vt:lpstr>
      <vt:lpstr>Листовка над дверью</vt:lpstr>
      <vt:lpstr>Листовка над окном</vt:lpstr>
      <vt:lpstr>Щит 120х29</vt:lpstr>
      <vt:lpstr>Стикеры в припотолочной зоне</vt:lpstr>
      <vt:lpstr>'Листовка А4'!Область_печати</vt:lpstr>
      <vt:lpstr>'Листовка над дверью'!Область_печати</vt:lpstr>
      <vt:lpstr>'Листовка над окном'!Область_печати</vt:lpstr>
      <vt:lpstr>'Стикеры в припотолочной зоне'!Область_печати</vt:lpstr>
      <vt:lpstr>'Щит 120х29'!Область_печати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</dc:creator>
  <cp:lastModifiedBy>Vita</cp:lastModifiedBy>
  <dcterms:created xsi:type="dcterms:W3CDTF">2013-03-11T08:37:05Z</dcterms:created>
  <dcterms:modified xsi:type="dcterms:W3CDTF">2013-07-26T09:16:10Z</dcterms:modified>
</cp:coreProperties>
</file>